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3" activeTab="3"/>
  </bookViews>
  <sheets>
    <sheet name="附件2" sheetId="2" state="hidden" r:id="rId1"/>
    <sheet name="附件3" sheetId="8" state="hidden" r:id="rId2"/>
    <sheet name="附件4" sheetId="4" state="hidden" r:id="rId3"/>
    <sheet name="附件5" sheetId="3" r:id="rId4"/>
  </sheets>
  <definedNames>
    <definedName name="_xlnm._FilterDatabase" localSheetId="3" hidden="1">附件5!$A$3:$IP$67</definedName>
  </definedNames>
  <calcPr calcId="144525"/>
</workbook>
</file>

<file path=xl/sharedStrings.xml><?xml version="1.0" encoding="utf-8"?>
<sst xmlns="http://schemas.openxmlformats.org/spreadsheetml/2006/main" count="628" uniqueCount="224">
  <si>
    <t>附件2</t>
  </si>
  <si>
    <t>《“中国绿色硅谷”人才集聚十条硬措施》“引进高端人才”安家费汇总表</t>
  </si>
  <si>
    <t>序号</t>
  </si>
  <si>
    <t>工作单位</t>
  </si>
  <si>
    <t>职务</t>
  </si>
  <si>
    <t>姓名</t>
  </si>
  <si>
    <t>性别</t>
  </si>
  <si>
    <t>身份证号码</t>
  </si>
  <si>
    <t>是否中
共党员</t>
  </si>
  <si>
    <t>是否依
法纳税</t>
  </si>
  <si>
    <t>签订合
同时间</t>
  </si>
  <si>
    <t>进入申报企业
参保时间</t>
  </si>
  <si>
    <t>全日制
学历</t>
  </si>
  <si>
    <t>全日制
学历取得时间</t>
  </si>
  <si>
    <t>全日制
学位</t>
  </si>
  <si>
    <t>全日制
学位取得时间</t>
  </si>
  <si>
    <t>职称等级</t>
  </si>
  <si>
    <t>补贴类别</t>
  </si>
  <si>
    <t>补贴
标准</t>
  </si>
  <si>
    <t>补贴
年数</t>
  </si>
  <si>
    <t>补贴金额</t>
  </si>
  <si>
    <t>已享受
补贴年数</t>
  </si>
  <si>
    <t>备注</t>
  </si>
  <si>
    <t>合计：</t>
  </si>
  <si>
    <t>附件3</t>
  </si>
  <si>
    <t>《“中国绿色硅谷”人才集聚十条硬措施》“引进高端人才”岗位补贴汇总表</t>
  </si>
  <si>
    <t>序
号</t>
  </si>
  <si>
    <t>工作
单位</t>
  </si>
  <si>
    <t>身份证
号码</t>
  </si>
  <si>
    <t>职称
等级</t>
  </si>
  <si>
    <t>补贴
类别</t>
  </si>
  <si>
    <t>补贴
金额</t>
  </si>
  <si>
    <t>已享受
补贴月数</t>
  </si>
  <si>
    <t>附件4</t>
  </si>
  <si>
    <t>《“中国绿色硅谷”人才集聚十条硬措施》                 “引进高端人才”补贴资金申请表</t>
  </si>
  <si>
    <t>申请单位：本次共申请    人，  申请金额：     元。
                                                     盖章    年  月  日</t>
  </si>
  <si>
    <t>区经信局意见
                                                     盖章    年  月  日</t>
  </si>
  <si>
    <t>区纪委监委意见
                                                     盖章    年  月  日</t>
  </si>
  <si>
    <t>区教育局意见  
                                                     盖章    年  月  日</t>
  </si>
  <si>
    <t>区公安分局意见 
                                                     盖章    年  月  日</t>
  </si>
  <si>
    <t>区人社局意见 
                                                     盖章    年  月  日</t>
  </si>
  <si>
    <t>区税务局意见  
                                                     盖章    年  月  日</t>
  </si>
  <si>
    <t>区委人才办意见 
                                                     盖章    年  月  日</t>
  </si>
  <si>
    <t>附件5</t>
  </si>
  <si>
    <t>2024年《“中国绿色硅谷”人才集聚十条硬措施》“职务留才补贴”发放人员汇总表</t>
  </si>
  <si>
    <t>是否
纳税</t>
  </si>
  <si>
    <t>专业职称</t>
  </si>
  <si>
    <t>取得专业职称时间</t>
  </si>
  <si>
    <t>补贴
月数</t>
  </si>
  <si>
    <t>市区合计补贴金额</t>
  </si>
  <si>
    <t>区级补贴金额</t>
  </si>
  <si>
    <t>四川永祥新能源有限公司</t>
  </si>
  <si>
    <t>设备技术岗</t>
  </si>
  <si>
    <t>王滔</t>
  </si>
  <si>
    <t>男</t>
  </si>
  <si>
    <t>是</t>
  </si>
  <si>
    <t>2019-07-24</t>
  </si>
  <si>
    <t>化工机械工程师</t>
  </si>
  <si>
    <t>二类</t>
  </si>
  <si>
    <t>部长助理</t>
  </si>
  <si>
    <t>杨定勇</t>
  </si>
  <si>
    <t>否</t>
  </si>
  <si>
    <t>2019-05-15</t>
  </si>
  <si>
    <t>化工工艺工程师</t>
  </si>
  <si>
    <t>部长</t>
  </si>
  <si>
    <t>许成林</t>
  </si>
  <si>
    <t>2018-04-28</t>
  </si>
  <si>
    <t>工段长</t>
  </si>
  <si>
    <t>刘斌</t>
  </si>
  <si>
    <t>2015-01-05</t>
  </si>
  <si>
    <t>副工段长(主持工作）</t>
  </si>
  <si>
    <t>程俊</t>
  </si>
  <si>
    <t>2015-10-23</t>
  </si>
  <si>
    <t>无固定</t>
  </si>
  <si>
    <t>副工段长</t>
  </si>
  <si>
    <t>李凌锋</t>
  </si>
  <si>
    <t>2018-02-02</t>
  </si>
  <si>
    <t>技术管理岗</t>
  </si>
  <si>
    <t>蒲勇</t>
  </si>
  <si>
    <t>2019-03-14</t>
  </si>
  <si>
    <t>黄勤</t>
  </si>
  <si>
    <t>2016-01-25</t>
  </si>
  <si>
    <t>仪表自动化工程师</t>
  </si>
  <si>
    <t>何鹏飞</t>
  </si>
  <si>
    <t>2008-01-02</t>
  </si>
  <si>
    <t>工业自动化工程师</t>
  </si>
  <si>
    <t>产品质量技术岗</t>
  </si>
  <si>
    <t>徐顺波</t>
  </si>
  <si>
    <t>2018-02-08</t>
  </si>
  <si>
    <t>光电子材料工程师</t>
  </si>
  <si>
    <t>产品物测技术岗</t>
  </si>
  <si>
    <t>袁秋月</t>
  </si>
  <si>
    <t>女</t>
  </si>
  <si>
    <t>2018-02-28</t>
  </si>
  <si>
    <t>分析化学工程师</t>
  </si>
  <si>
    <t>副部长</t>
  </si>
  <si>
    <t>刘攀科</t>
  </si>
  <si>
    <t>化工安全工程师</t>
  </si>
  <si>
    <t>仪表设备技术岗</t>
  </si>
  <si>
    <t>杨林</t>
  </si>
  <si>
    <t>杨蔚天</t>
  </si>
  <si>
    <t>中级会计师</t>
  </si>
  <si>
    <t>环保技术岗</t>
  </si>
  <si>
    <t>袁思见</t>
  </si>
  <si>
    <t>注册安全工程师</t>
  </si>
  <si>
    <t>广洪明</t>
  </si>
  <si>
    <t>安全技术岗</t>
  </si>
  <si>
    <t>唐鹏燊</t>
  </si>
  <si>
    <t>四川永祥能源科技有限公司</t>
  </si>
  <si>
    <t>电气设备技术岗</t>
  </si>
  <si>
    <t>戴斧</t>
  </si>
  <si>
    <t>2022-02-18</t>
  </si>
  <si>
    <t>电气高级工程师</t>
  </si>
  <si>
    <t>一类</t>
  </si>
  <si>
    <t>王永亮</t>
  </si>
  <si>
    <t>2022-07-01</t>
  </si>
  <si>
    <t>米茜</t>
  </si>
  <si>
    <t>2022-01-01</t>
  </si>
  <si>
    <t>化工分析工程师</t>
  </si>
  <si>
    <t>DCS技术岗</t>
  </si>
  <si>
    <t>陈德彬</t>
  </si>
  <si>
    <t>2022-06-01</t>
  </si>
  <si>
    <t>总账核算岗</t>
  </si>
  <si>
    <t>杨洋</t>
  </si>
  <si>
    <t>2022-04-01</t>
  </si>
  <si>
    <t>易云河</t>
  </si>
  <si>
    <t>2022-11-01</t>
  </si>
  <si>
    <t>电力系统及其自动化工程</t>
  </si>
  <si>
    <t>谢伟</t>
  </si>
  <si>
    <t>2022-07-05</t>
  </si>
  <si>
    <t>李成</t>
  </si>
  <si>
    <t>2022-06-15</t>
  </si>
  <si>
    <t>电气系统及其自动化工程师</t>
  </si>
  <si>
    <t>李宏</t>
  </si>
  <si>
    <t>毛洪涛</t>
  </si>
  <si>
    <t>工业自动化仪表工程师</t>
  </si>
  <si>
    <t>梁鑫</t>
  </si>
  <si>
    <t>副组长（主持工作）</t>
  </si>
  <si>
    <t>李涛</t>
  </si>
  <si>
    <t>2021-11-01</t>
  </si>
  <si>
    <t>工程管理工程师</t>
  </si>
  <si>
    <t>四川永祥多晶硅有限公司</t>
  </si>
  <si>
    <t>设备防腐技术岗</t>
  </si>
  <si>
    <t>黄景广</t>
  </si>
  <si>
    <t>化工高级工程师</t>
  </si>
  <si>
    <t>过程控制</t>
  </si>
  <si>
    <t>谢霞</t>
  </si>
  <si>
    <t>建材化学分析工（高级技师）</t>
  </si>
  <si>
    <t>副总工程师</t>
  </si>
  <si>
    <t>吴铭生</t>
  </si>
  <si>
    <t>高级固体废物资源综合利用技术工程师</t>
  </si>
  <si>
    <t>质量综合技术岗</t>
  </si>
  <si>
    <t>蔡斌</t>
  </si>
  <si>
    <t>建材质量控制工（高级技师）</t>
  </si>
  <si>
    <t>中控</t>
  </si>
  <si>
    <t>骆桥</t>
  </si>
  <si>
    <t>装拆炉班长</t>
  </si>
  <si>
    <t>刘科</t>
  </si>
  <si>
    <t>一级注册消防工程师</t>
  </si>
  <si>
    <t>朱玉元</t>
  </si>
  <si>
    <t>2017-06-01</t>
  </si>
  <si>
    <t>中级注册安全工程师</t>
  </si>
  <si>
    <t>标准化岗</t>
  </si>
  <si>
    <t>徐晨</t>
  </si>
  <si>
    <t>生产部部长助理</t>
  </si>
  <si>
    <t>涂彬</t>
  </si>
  <si>
    <t>回收工段长</t>
  </si>
  <si>
    <t>何茂魁</t>
  </si>
  <si>
    <t>2018-07-03</t>
  </si>
  <si>
    <t>化工工程师</t>
  </si>
  <si>
    <t>工艺技术岗</t>
  </si>
  <si>
    <t>范超</t>
  </si>
  <si>
    <t>陈旭才</t>
  </si>
  <si>
    <t>设备动力部副部长</t>
  </si>
  <si>
    <t>李伟</t>
  </si>
  <si>
    <t>设备工程师</t>
  </si>
  <si>
    <t>特种设备技术岗</t>
  </si>
  <si>
    <t>王林松</t>
  </si>
  <si>
    <t>工程工程师</t>
  </si>
  <si>
    <t>刘辉</t>
  </si>
  <si>
    <t>2017-04-26</t>
  </si>
  <si>
    <t>机电一体化工程师</t>
  </si>
  <si>
    <t>周树云</t>
  </si>
  <si>
    <t>马康</t>
  </si>
  <si>
    <t>电气副工段长</t>
  </si>
  <si>
    <t>李凌霄</t>
  </si>
  <si>
    <t>电力系统及其自动化
工程师</t>
  </si>
  <si>
    <t>李晓玲</t>
  </si>
  <si>
    <t>2019-09-24</t>
  </si>
  <si>
    <t>建筑电气工程师</t>
  </si>
  <si>
    <t>仪表工段长</t>
  </si>
  <si>
    <t>王培安</t>
  </si>
  <si>
    <t>2017-04-19</t>
  </si>
  <si>
    <t>艾年君</t>
  </si>
  <si>
    <t>电子仪器与测量工程师</t>
  </si>
  <si>
    <t>唐权烨</t>
  </si>
  <si>
    <t>电子系统工程工程师</t>
  </si>
  <si>
    <t>安全管理部副部长</t>
  </si>
  <si>
    <t>何俊</t>
  </si>
  <si>
    <t>技术部部长助理</t>
  </si>
  <si>
    <t>杨鹏程</t>
  </si>
  <si>
    <t>总经理助理</t>
  </si>
  <si>
    <t>唐祝军</t>
  </si>
  <si>
    <t>水泥工艺工程师</t>
  </si>
  <si>
    <t>黄欢</t>
  </si>
  <si>
    <t>无机非金属材料工程师</t>
  </si>
  <si>
    <t>电工</t>
  </si>
  <si>
    <t>丁杰</t>
  </si>
  <si>
    <t>电气自动化工程师</t>
  </si>
  <si>
    <t>贺军</t>
  </si>
  <si>
    <t>电子系统工程师</t>
  </si>
  <si>
    <t>吴佳浩</t>
  </si>
  <si>
    <t>自动化仪表与系统工程师</t>
  </si>
  <si>
    <t>郑奎</t>
  </si>
  <si>
    <t>电气工程师</t>
  </si>
  <si>
    <t>品管部部长</t>
  </si>
  <si>
    <t>龙亮</t>
  </si>
  <si>
    <t>硅酸盐工程师</t>
  </si>
  <si>
    <t>商砼部副部长</t>
  </si>
  <si>
    <t>滕海波</t>
  </si>
  <si>
    <t>无机非金属工程师</t>
  </si>
  <si>
    <t>机电仪工段长</t>
  </si>
  <si>
    <t>谭宏</t>
  </si>
  <si>
    <t>实发（2024年按75%计发）：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</si>
</sst>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;@"/>
    <numFmt numFmtId="178" formatCode="[$-409]yyyy/mm/dd;@"/>
    <numFmt numFmtId="179" formatCode="0.0"/>
    <numFmt numFmtId="180" formatCode="_(#,##0.0_);_(\-#,##0.0_)"/>
  </numFmts>
  <fonts count="34">
    <font>
      <sz val="12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4"/>
      <color theme="1"/>
      <name val="仿宋_GB2312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8" fillId="13" borderId="5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U14"/>
  <sheetViews>
    <sheetView workbookViewId="0">
      <selection activeCell="A2" sqref="A2:U2"/>
    </sheetView>
  </sheetViews>
  <sheetFormatPr defaultColWidth="9" defaultRowHeight="13.5"/>
  <cols>
    <col min="1" max="1" width="4.5" style="39" customWidth="1"/>
    <col min="2" max="2" width="12.875" style="39" customWidth="1"/>
    <col min="3" max="3" width="8.875" style="39" customWidth="1"/>
    <col min="4" max="4" width="9" style="39"/>
    <col min="5" max="5" width="4.5" style="39" customWidth="1"/>
    <col min="6" max="6" width="11.875" style="39" customWidth="1"/>
    <col min="7" max="7" width="6.5" style="39" customWidth="1"/>
    <col min="8" max="8" width="8.125" style="39" customWidth="1"/>
    <col min="9" max="9" width="8.75" style="39" customWidth="1"/>
    <col min="10" max="10" width="12.75" style="39" customWidth="1"/>
    <col min="11" max="12" width="9" style="39"/>
    <col min="13" max="14" width="7.75" style="39" customWidth="1"/>
    <col min="15" max="15" width="8.75" style="39" customWidth="1"/>
    <col min="16" max="16" width="9" style="39"/>
    <col min="17" max="18" width="5.75" style="39" customWidth="1"/>
    <col min="19" max="16384" width="9" style="39"/>
  </cols>
  <sheetData>
    <row r="1" s="39" customFormat="1" ht="18.75" spans="1:2">
      <c r="A1" s="36" t="s">
        <v>0</v>
      </c>
      <c r="B1" s="36"/>
    </row>
    <row r="2" s="39" customFormat="1" ht="30" customHeight="1" spans="1:2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="40" customFormat="1" ht="48" customHeight="1" spans="1:21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2" t="s">
        <v>8</v>
      </c>
      <c r="H3" s="42" t="s">
        <v>9</v>
      </c>
      <c r="I3" s="42" t="s">
        <v>10</v>
      </c>
      <c r="J3" s="42" t="s">
        <v>11</v>
      </c>
      <c r="K3" s="42" t="s">
        <v>12</v>
      </c>
      <c r="L3" s="42" t="s">
        <v>13</v>
      </c>
      <c r="M3" s="42" t="s">
        <v>14</v>
      </c>
      <c r="N3" s="42" t="s">
        <v>15</v>
      </c>
      <c r="O3" s="43" t="s">
        <v>16</v>
      </c>
      <c r="P3" s="43" t="s">
        <v>17</v>
      </c>
      <c r="Q3" s="42" t="s">
        <v>18</v>
      </c>
      <c r="R3" s="42" t="s">
        <v>19</v>
      </c>
      <c r="S3" s="43" t="s">
        <v>20</v>
      </c>
      <c r="T3" s="42" t="s">
        <v>21</v>
      </c>
      <c r="U3" s="43" t="s">
        <v>22</v>
      </c>
    </row>
    <row r="4" s="39" customFormat="1" ht="30" customHeight="1" spans="1:21">
      <c r="A4" s="43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="39" customFormat="1" ht="30" customHeight="1" spans="1:21">
      <c r="A5" s="43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="39" customFormat="1" ht="30" customHeight="1" spans="1:21">
      <c r="A6" s="43">
        <v>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="39" customFormat="1" ht="30" customHeight="1" spans="1:21">
      <c r="A7" s="43">
        <v>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="39" customFormat="1" ht="30" customHeight="1" spans="1:21">
      <c r="A8" s="43">
        <v>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="39" customFormat="1" ht="30" customHeight="1" spans="1:21">
      <c r="A9" s="43">
        <v>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="39" customFormat="1" ht="30" customHeight="1" spans="1:21">
      <c r="A10" s="43">
        <v>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="39" customFormat="1" ht="30" customHeight="1" spans="1:21">
      <c r="A11" s="43">
        <v>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="39" customFormat="1" ht="30" customHeight="1" spans="1:21">
      <c r="A12" s="43">
        <v>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="39" customFormat="1" ht="30" customHeight="1" spans="1:21">
      <c r="A13" s="43">
        <v>10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="39" customFormat="1" spans="18:18">
      <c r="R14" s="39" t="s">
        <v>23</v>
      </c>
    </row>
  </sheetData>
  <mergeCells count="1">
    <mergeCell ref="A2:U2"/>
  </mergeCells>
  <pageMargins left="0.75" right="0.75" top="1" bottom="1" header="0.511805555555556" footer="0.511805555555556"/>
  <pageSetup paperSize="9" scale="6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U14"/>
  <sheetViews>
    <sheetView workbookViewId="0">
      <selection activeCell="Y7" sqref="Y7"/>
    </sheetView>
  </sheetViews>
  <sheetFormatPr defaultColWidth="9" defaultRowHeight="13.5"/>
  <cols>
    <col min="1" max="1" width="3.625" style="39" customWidth="1"/>
    <col min="2" max="2" width="5.5" style="39" customWidth="1"/>
    <col min="3" max="3" width="4.25" style="39" customWidth="1"/>
    <col min="4" max="4" width="4.75" style="39" customWidth="1"/>
    <col min="5" max="5" width="4.5" style="39" customWidth="1"/>
    <col min="6" max="6" width="7" style="39" customWidth="1"/>
    <col min="7" max="7" width="6.5" style="39" customWidth="1"/>
    <col min="8" max="8" width="6.625" style="39" customWidth="1"/>
    <col min="9" max="9" width="7" style="39" customWidth="1"/>
    <col min="10" max="10" width="8.75" style="39" customWidth="1"/>
    <col min="11" max="11" width="6.25" style="39" customWidth="1"/>
    <col min="12" max="12" width="7.25" style="39" customWidth="1"/>
    <col min="13" max="13" width="5.375" style="39" customWidth="1"/>
    <col min="14" max="14" width="9" style="39"/>
    <col min="15" max="15" width="5.5" style="39" customWidth="1"/>
    <col min="16" max="16" width="4.75" style="39" customWidth="1"/>
    <col min="17" max="17" width="4.375" style="39" customWidth="1"/>
    <col min="18" max="18" width="5.25" style="39" customWidth="1"/>
    <col min="19" max="19" width="5" style="39" customWidth="1"/>
    <col min="20" max="20" width="6.5" style="39" customWidth="1"/>
    <col min="21" max="21" width="4" style="39" customWidth="1"/>
    <col min="22" max="16384" width="9" style="39"/>
  </cols>
  <sheetData>
    <row r="1" s="39" customFormat="1" ht="18.75" spans="1:2">
      <c r="A1" s="36" t="s">
        <v>24</v>
      </c>
      <c r="B1" s="36"/>
    </row>
    <row r="2" s="39" customFormat="1" ht="30" customHeight="1" spans="1:21">
      <c r="A2" s="41" t="s">
        <v>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="40" customFormat="1" ht="47" customHeight="1" spans="1:21">
      <c r="A3" s="42" t="s">
        <v>26</v>
      </c>
      <c r="B3" s="42" t="s">
        <v>27</v>
      </c>
      <c r="C3" s="43" t="s">
        <v>4</v>
      </c>
      <c r="D3" s="43" t="s">
        <v>5</v>
      </c>
      <c r="E3" s="43" t="s">
        <v>6</v>
      </c>
      <c r="F3" s="42" t="s">
        <v>28</v>
      </c>
      <c r="G3" s="42" t="s">
        <v>8</v>
      </c>
      <c r="H3" s="42" t="s">
        <v>9</v>
      </c>
      <c r="I3" s="42" t="s">
        <v>10</v>
      </c>
      <c r="J3" s="42" t="s">
        <v>11</v>
      </c>
      <c r="K3" s="42" t="s">
        <v>12</v>
      </c>
      <c r="L3" s="42" t="s">
        <v>13</v>
      </c>
      <c r="M3" s="42" t="s">
        <v>14</v>
      </c>
      <c r="N3" s="42" t="s">
        <v>15</v>
      </c>
      <c r="O3" s="42" t="s">
        <v>29</v>
      </c>
      <c r="P3" s="42" t="s">
        <v>30</v>
      </c>
      <c r="Q3" s="42" t="s">
        <v>18</v>
      </c>
      <c r="R3" s="42" t="s">
        <v>19</v>
      </c>
      <c r="S3" s="42" t="s">
        <v>31</v>
      </c>
      <c r="T3" s="42" t="s">
        <v>32</v>
      </c>
      <c r="U3" s="43" t="s">
        <v>22</v>
      </c>
    </row>
    <row r="4" s="39" customFormat="1" ht="30" customHeight="1" spans="1:21">
      <c r="A4" s="43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="39" customFormat="1" ht="30" customHeight="1" spans="1:21">
      <c r="A5" s="43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="39" customFormat="1" ht="30" customHeight="1" spans="1:21">
      <c r="A6" s="43">
        <v>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="39" customFormat="1" ht="30" customHeight="1" spans="1:21">
      <c r="A7" s="43">
        <v>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="39" customFormat="1" ht="30" customHeight="1" spans="1:21">
      <c r="A8" s="43">
        <v>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="39" customFormat="1" ht="30" customHeight="1" spans="1:21">
      <c r="A9" s="43">
        <v>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="39" customFormat="1" ht="30" customHeight="1" spans="1:21">
      <c r="A10" s="43">
        <v>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="39" customFormat="1" ht="30" customHeight="1" spans="1:21">
      <c r="A11" s="43">
        <v>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="39" customFormat="1" ht="30" customHeight="1" spans="1:21">
      <c r="A12" s="43">
        <v>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="39" customFormat="1" ht="30" customHeight="1" spans="1:21">
      <c r="A13" s="43">
        <v>10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="39" customFormat="1" spans="18:18">
      <c r="R14" s="39" t="s">
        <v>23</v>
      </c>
    </row>
  </sheetData>
  <mergeCells count="1">
    <mergeCell ref="A2:U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10"/>
  <sheetViews>
    <sheetView workbookViewId="0">
      <selection activeCell="G8" sqref="G8"/>
    </sheetView>
  </sheetViews>
  <sheetFormatPr defaultColWidth="9" defaultRowHeight="14.25" outlineLevelCol="1"/>
  <cols>
    <col min="1" max="1" width="72.75" customWidth="1"/>
  </cols>
  <sheetData>
    <row r="1" ht="18.75" spans="1:2">
      <c r="A1" s="36" t="s">
        <v>33</v>
      </c>
      <c r="B1" s="36"/>
    </row>
    <row r="2" ht="49" customHeight="1" spans="1:1">
      <c r="A2" s="37" t="s">
        <v>34</v>
      </c>
    </row>
    <row r="3" ht="85" customHeight="1" spans="1:1">
      <c r="A3" s="38" t="s">
        <v>35</v>
      </c>
    </row>
    <row r="4" ht="75" customHeight="1" spans="1:1">
      <c r="A4" s="38" t="s">
        <v>36</v>
      </c>
    </row>
    <row r="5" ht="75" customHeight="1" spans="1:1">
      <c r="A5" s="38" t="s">
        <v>37</v>
      </c>
    </row>
    <row r="6" ht="75" customHeight="1" spans="1:1">
      <c r="A6" s="38" t="s">
        <v>38</v>
      </c>
    </row>
    <row r="7" ht="75" customHeight="1" spans="1:1">
      <c r="A7" s="38" t="s">
        <v>39</v>
      </c>
    </row>
    <row r="8" ht="75" customHeight="1" spans="1:1">
      <c r="A8" s="38" t="s">
        <v>40</v>
      </c>
    </row>
    <row r="9" ht="75" customHeight="1" spans="1:1">
      <c r="A9" s="38" t="s">
        <v>41</v>
      </c>
    </row>
    <row r="10" ht="75" customHeight="1" spans="1:1">
      <c r="A10" s="38" t="s">
        <v>42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P67"/>
  <sheetViews>
    <sheetView tabSelected="1" zoomScale="85" zoomScaleNormal="85" workbookViewId="0">
      <selection activeCell="A2" sqref="A2:T2"/>
    </sheetView>
  </sheetViews>
  <sheetFormatPr defaultColWidth="9" defaultRowHeight="14.25"/>
  <cols>
    <col min="1" max="1" width="5.825" style="1" customWidth="1"/>
    <col min="2" max="2" width="27.4916666666667" style="1" customWidth="1"/>
    <col min="3" max="3" width="20.2833333333333" style="1" customWidth="1"/>
    <col min="4" max="4" width="10.225" style="1" customWidth="1"/>
    <col min="5" max="5" width="7.5" style="1" customWidth="1"/>
    <col min="6" max="6" width="7.375" style="1" customWidth="1"/>
    <col min="7" max="7" width="5.75" style="1" customWidth="1"/>
    <col min="8" max="8" width="12" style="1" customWidth="1"/>
    <col min="9" max="10" width="12" style="1" hidden="1" customWidth="1"/>
    <col min="11" max="11" width="22.0583333333333" style="1" customWidth="1"/>
    <col min="12" max="12" width="16.4666666666667" style="5" customWidth="1"/>
    <col min="13" max="13" width="12.75" style="1" customWidth="1"/>
    <col min="14" max="14" width="9" style="1"/>
    <col min="15" max="15" width="6.61666666666667" style="1" customWidth="1"/>
    <col min="16" max="16" width="6.90833333333333" style="1" customWidth="1"/>
    <col min="17" max="18" width="9" style="1"/>
    <col min="19" max="19" width="11.3166666666667" style="1" customWidth="1"/>
    <col min="20" max="20" width="16.4666666666667" style="1" customWidth="1"/>
    <col min="21" max="246" width="9" style="1"/>
    <col min="247" max="16384" width="9" style="6"/>
  </cols>
  <sheetData>
    <row r="1" s="1" customFormat="1" ht="28" customHeight="1" spans="1:20">
      <c r="A1" s="7" t="s">
        <v>43</v>
      </c>
      <c r="B1" s="7"/>
      <c r="C1" s="8"/>
      <c r="D1" s="8"/>
      <c r="E1" s="8"/>
      <c r="F1" s="8"/>
      <c r="G1" s="8"/>
      <c r="H1" s="8"/>
      <c r="I1" s="8"/>
      <c r="J1" s="8"/>
      <c r="K1" s="8"/>
      <c r="L1" s="23"/>
      <c r="M1" s="8"/>
      <c r="N1" s="8"/>
      <c r="O1" s="8"/>
      <c r="P1" s="8"/>
      <c r="Q1" s="8"/>
      <c r="R1" s="8"/>
      <c r="S1" s="8"/>
      <c r="T1" s="8"/>
    </row>
    <row r="2" s="1" customFormat="1" ht="28" customHeight="1" spans="1:20">
      <c r="A2" s="9" t="s">
        <v>44</v>
      </c>
      <c r="B2" s="9"/>
      <c r="C2" s="9"/>
      <c r="D2" s="9"/>
      <c r="E2" s="9"/>
      <c r="F2" s="9"/>
      <c r="G2" s="9"/>
      <c r="H2" s="9"/>
      <c r="I2" s="9"/>
      <c r="J2" s="9"/>
      <c r="K2" s="9"/>
      <c r="L2" s="24"/>
      <c r="M2" s="9"/>
      <c r="N2" s="9"/>
      <c r="O2" s="9"/>
      <c r="P2" s="9"/>
      <c r="Q2" s="9"/>
      <c r="R2" s="9"/>
      <c r="S2" s="9"/>
      <c r="T2" s="9"/>
    </row>
    <row r="3" s="2" customFormat="1" ht="28" customHeight="1" spans="1:25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8</v>
      </c>
      <c r="G3" s="10" t="s">
        <v>45</v>
      </c>
      <c r="H3" s="10" t="s">
        <v>10</v>
      </c>
      <c r="I3" s="10"/>
      <c r="J3" s="10"/>
      <c r="K3" s="10" t="s">
        <v>46</v>
      </c>
      <c r="L3" s="25" t="s">
        <v>47</v>
      </c>
      <c r="M3" s="10" t="s">
        <v>11</v>
      </c>
      <c r="N3" s="10" t="s">
        <v>17</v>
      </c>
      <c r="O3" s="10" t="s">
        <v>18</v>
      </c>
      <c r="P3" s="10" t="s">
        <v>48</v>
      </c>
      <c r="Q3" s="10" t="s">
        <v>49</v>
      </c>
      <c r="R3" s="10" t="s">
        <v>50</v>
      </c>
      <c r="S3" s="10" t="s">
        <v>32</v>
      </c>
      <c r="T3" s="10" t="s">
        <v>22</v>
      </c>
      <c r="IM3" s="28"/>
      <c r="IN3" s="28"/>
      <c r="IO3" s="28"/>
      <c r="IP3" s="28"/>
    </row>
    <row r="4" s="3" customFormat="1" ht="28" customHeight="1" spans="1:250">
      <c r="A4" s="11">
        <v>1</v>
      </c>
      <c r="B4" s="12" t="s">
        <v>51</v>
      </c>
      <c r="C4" s="12" t="s">
        <v>52</v>
      </c>
      <c r="D4" s="12" t="s">
        <v>53</v>
      </c>
      <c r="E4" s="12" t="s">
        <v>54</v>
      </c>
      <c r="F4" s="12" t="s">
        <v>55</v>
      </c>
      <c r="G4" s="13" t="s">
        <v>55</v>
      </c>
      <c r="H4" s="14" t="s">
        <v>56</v>
      </c>
      <c r="I4" s="11">
        <v>5</v>
      </c>
      <c r="J4" s="14" t="s">
        <v>56</v>
      </c>
      <c r="K4" s="12" t="s">
        <v>57</v>
      </c>
      <c r="L4" s="21">
        <v>44168</v>
      </c>
      <c r="M4" s="14">
        <v>43831</v>
      </c>
      <c r="N4" s="11" t="s">
        <v>58</v>
      </c>
      <c r="O4" s="12">
        <v>300</v>
      </c>
      <c r="P4" s="12">
        <v>12</v>
      </c>
      <c r="Q4" s="12">
        <f t="shared" ref="Q4:Q14" si="0">O4*12</f>
        <v>3600</v>
      </c>
      <c r="R4" s="12">
        <f>Q4*75%</f>
        <v>2700</v>
      </c>
      <c r="S4" s="11">
        <v>0</v>
      </c>
      <c r="T4" s="11"/>
      <c r="IM4" s="6"/>
      <c r="IN4" s="6"/>
      <c r="IO4" s="6"/>
      <c r="IP4" s="6"/>
    </row>
    <row r="5" s="3" customFormat="1" ht="28" customHeight="1" spans="1:250">
      <c r="A5" s="11">
        <v>2</v>
      </c>
      <c r="B5" s="12" t="s">
        <v>51</v>
      </c>
      <c r="C5" s="12" t="s">
        <v>59</v>
      </c>
      <c r="D5" s="12" t="s">
        <v>60</v>
      </c>
      <c r="E5" s="12" t="s">
        <v>54</v>
      </c>
      <c r="F5" s="12" t="s">
        <v>61</v>
      </c>
      <c r="G5" s="13" t="s">
        <v>55</v>
      </c>
      <c r="H5" s="14" t="s">
        <v>62</v>
      </c>
      <c r="I5" s="11">
        <v>5</v>
      </c>
      <c r="J5" s="14" t="s">
        <v>62</v>
      </c>
      <c r="K5" s="12" t="s">
        <v>63</v>
      </c>
      <c r="L5" s="21">
        <v>44756</v>
      </c>
      <c r="M5" s="14">
        <v>43831</v>
      </c>
      <c r="N5" s="11" t="s">
        <v>58</v>
      </c>
      <c r="O5" s="12">
        <v>300</v>
      </c>
      <c r="P5" s="12">
        <v>12</v>
      </c>
      <c r="Q5" s="12">
        <f t="shared" si="0"/>
        <v>3600</v>
      </c>
      <c r="R5" s="12">
        <f t="shared" ref="R5:R36" si="1">Q5*75%</f>
        <v>2700</v>
      </c>
      <c r="S5" s="11">
        <v>0</v>
      </c>
      <c r="T5" s="11"/>
      <c r="IM5" s="6"/>
      <c r="IN5" s="6"/>
      <c r="IO5" s="6"/>
      <c r="IP5" s="6"/>
    </row>
    <row r="6" s="3" customFormat="1" ht="28" customHeight="1" spans="1:250">
      <c r="A6" s="11">
        <v>3</v>
      </c>
      <c r="B6" s="12" t="s">
        <v>51</v>
      </c>
      <c r="C6" s="12" t="s">
        <v>64</v>
      </c>
      <c r="D6" s="12" t="s">
        <v>65</v>
      </c>
      <c r="E6" s="12" t="s">
        <v>54</v>
      </c>
      <c r="F6" s="12" t="s">
        <v>55</v>
      </c>
      <c r="G6" s="13" t="s">
        <v>55</v>
      </c>
      <c r="H6" s="14" t="s">
        <v>66</v>
      </c>
      <c r="I6" s="11">
        <v>5</v>
      </c>
      <c r="J6" s="14" t="s">
        <v>66</v>
      </c>
      <c r="K6" s="12" t="s">
        <v>63</v>
      </c>
      <c r="L6" s="21">
        <v>44756</v>
      </c>
      <c r="M6" s="14">
        <v>43831</v>
      </c>
      <c r="N6" s="11" t="s">
        <v>58</v>
      </c>
      <c r="O6" s="12">
        <v>300</v>
      </c>
      <c r="P6" s="12">
        <v>12</v>
      </c>
      <c r="Q6" s="12">
        <f t="shared" si="0"/>
        <v>3600</v>
      </c>
      <c r="R6" s="12">
        <f t="shared" si="1"/>
        <v>2700</v>
      </c>
      <c r="S6" s="11">
        <v>12</v>
      </c>
      <c r="T6" s="11"/>
      <c r="IM6" s="6"/>
      <c r="IN6" s="6"/>
      <c r="IO6" s="6"/>
      <c r="IP6" s="6"/>
    </row>
    <row r="7" s="3" customFormat="1" ht="28" customHeight="1" spans="1:250">
      <c r="A7" s="11">
        <v>4</v>
      </c>
      <c r="B7" s="12" t="s">
        <v>51</v>
      </c>
      <c r="C7" s="12" t="s">
        <v>67</v>
      </c>
      <c r="D7" s="12" t="s">
        <v>68</v>
      </c>
      <c r="E7" s="12" t="s">
        <v>54</v>
      </c>
      <c r="F7" s="12" t="s">
        <v>55</v>
      </c>
      <c r="G7" s="13" t="s">
        <v>55</v>
      </c>
      <c r="H7" s="14" t="s">
        <v>69</v>
      </c>
      <c r="I7" s="11">
        <v>5</v>
      </c>
      <c r="J7" s="14" t="s">
        <v>69</v>
      </c>
      <c r="K7" s="12" t="s">
        <v>57</v>
      </c>
      <c r="L7" s="21">
        <v>44756</v>
      </c>
      <c r="M7" s="14">
        <v>43831</v>
      </c>
      <c r="N7" s="11" t="s">
        <v>58</v>
      </c>
      <c r="O7" s="12">
        <v>300</v>
      </c>
      <c r="P7" s="12">
        <v>12</v>
      </c>
      <c r="Q7" s="12">
        <f t="shared" si="0"/>
        <v>3600</v>
      </c>
      <c r="R7" s="12">
        <f t="shared" si="1"/>
        <v>2700</v>
      </c>
      <c r="S7" s="11">
        <v>12</v>
      </c>
      <c r="T7" s="11"/>
      <c r="IM7" s="6"/>
      <c r="IN7" s="6"/>
      <c r="IO7" s="6"/>
      <c r="IP7" s="6"/>
    </row>
    <row r="8" s="3" customFormat="1" ht="28" customHeight="1" spans="1:250">
      <c r="A8" s="11">
        <v>5</v>
      </c>
      <c r="B8" s="12" t="s">
        <v>51</v>
      </c>
      <c r="C8" s="12" t="s">
        <v>70</v>
      </c>
      <c r="D8" s="12" t="s">
        <v>71</v>
      </c>
      <c r="E8" s="12" t="s">
        <v>54</v>
      </c>
      <c r="F8" s="12" t="s">
        <v>61</v>
      </c>
      <c r="G8" s="13" t="s">
        <v>55</v>
      </c>
      <c r="H8" s="14" t="s">
        <v>72</v>
      </c>
      <c r="I8" s="11" t="s">
        <v>73</v>
      </c>
      <c r="J8" s="14" t="s">
        <v>72</v>
      </c>
      <c r="K8" s="12" t="s">
        <v>63</v>
      </c>
      <c r="L8" s="21">
        <v>41944</v>
      </c>
      <c r="M8" s="14">
        <v>43831</v>
      </c>
      <c r="N8" s="11" t="s">
        <v>58</v>
      </c>
      <c r="O8" s="12">
        <v>300</v>
      </c>
      <c r="P8" s="12">
        <v>12</v>
      </c>
      <c r="Q8" s="12">
        <f t="shared" si="0"/>
        <v>3600</v>
      </c>
      <c r="R8" s="12">
        <f t="shared" si="1"/>
        <v>2700</v>
      </c>
      <c r="S8" s="11">
        <v>12</v>
      </c>
      <c r="T8" s="11"/>
      <c r="IM8" s="6"/>
      <c r="IN8" s="6"/>
      <c r="IO8" s="6"/>
      <c r="IP8" s="6"/>
    </row>
    <row r="9" s="3" customFormat="1" ht="28" customHeight="1" spans="1:250">
      <c r="A9" s="11">
        <v>6</v>
      </c>
      <c r="B9" s="12" t="s">
        <v>51</v>
      </c>
      <c r="C9" s="12" t="s">
        <v>74</v>
      </c>
      <c r="D9" s="12" t="s">
        <v>75</v>
      </c>
      <c r="E9" s="12" t="s">
        <v>54</v>
      </c>
      <c r="F9" s="12" t="s">
        <v>61</v>
      </c>
      <c r="G9" s="13" t="s">
        <v>55</v>
      </c>
      <c r="H9" s="14" t="s">
        <v>76</v>
      </c>
      <c r="I9" s="11">
        <v>5</v>
      </c>
      <c r="J9" s="14" t="s">
        <v>76</v>
      </c>
      <c r="K9" s="12" t="s">
        <v>63</v>
      </c>
      <c r="L9" s="21">
        <v>44756</v>
      </c>
      <c r="M9" s="14">
        <v>43831</v>
      </c>
      <c r="N9" s="11" t="s">
        <v>58</v>
      </c>
      <c r="O9" s="12">
        <v>300</v>
      </c>
      <c r="P9" s="12">
        <v>12</v>
      </c>
      <c r="Q9" s="12">
        <f t="shared" si="0"/>
        <v>3600</v>
      </c>
      <c r="R9" s="12">
        <f t="shared" si="1"/>
        <v>2700</v>
      </c>
      <c r="S9" s="11">
        <v>12</v>
      </c>
      <c r="T9" s="11"/>
      <c r="IM9" s="6"/>
      <c r="IN9" s="6"/>
      <c r="IO9" s="6"/>
      <c r="IP9" s="6"/>
    </row>
    <row r="10" s="4" customFormat="1" ht="28" customHeight="1" spans="1:250">
      <c r="A10" s="11">
        <v>7</v>
      </c>
      <c r="B10" s="12" t="s">
        <v>51</v>
      </c>
      <c r="C10" s="12" t="s">
        <v>77</v>
      </c>
      <c r="D10" s="12" t="s">
        <v>78</v>
      </c>
      <c r="E10" s="12" t="s">
        <v>54</v>
      </c>
      <c r="F10" s="12" t="s">
        <v>55</v>
      </c>
      <c r="G10" s="13" t="s">
        <v>55</v>
      </c>
      <c r="H10" s="14" t="s">
        <v>79</v>
      </c>
      <c r="I10" s="11">
        <v>5</v>
      </c>
      <c r="J10" s="14" t="s">
        <v>79</v>
      </c>
      <c r="K10" s="12" t="s">
        <v>63</v>
      </c>
      <c r="L10" s="21">
        <v>44756</v>
      </c>
      <c r="M10" s="14">
        <v>43831</v>
      </c>
      <c r="N10" s="11" t="s">
        <v>58</v>
      </c>
      <c r="O10" s="12">
        <v>300</v>
      </c>
      <c r="P10" s="12">
        <v>12</v>
      </c>
      <c r="Q10" s="12">
        <f t="shared" si="0"/>
        <v>3600</v>
      </c>
      <c r="R10" s="12">
        <f t="shared" si="1"/>
        <v>2700</v>
      </c>
      <c r="S10" s="11">
        <v>0</v>
      </c>
      <c r="T10" s="11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6"/>
      <c r="IN10" s="6"/>
      <c r="IO10" s="6"/>
      <c r="IP10" s="6"/>
    </row>
    <row r="11" s="4" customFormat="1" ht="28" customHeight="1" spans="1:250">
      <c r="A11" s="11">
        <v>8</v>
      </c>
      <c r="B11" s="12" t="s">
        <v>51</v>
      </c>
      <c r="C11" s="12" t="s">
        <v>52</v>
      </c>
      <c r="D11" s="12" t="s">
        <v>80</v>
      </c>
      <c r="E11" s="12" t="s">
        <v>54</v>
      </c>
      <c r="F11" s="12" t="s">
        <v>61</v>
      </c>
      <c r="G11" s="13" t="s">
        <v>55</v>
      </c>
      <c r="H11" s="14" t="s">
        <v>81</v>
      </c>
      <c r="I11" s="11">
        <v>5</v>
      </c>
      <c r="J11" s="14" t="s">
        <v>81</v>
      </c>
      <c r="K11" s="12" t="s">
        <v>82</v>
      </c>
      <c r="L11" s="21">
        <v>41244</v>
      </c>
      <c r="M11" s="14">
        <v>43831</v>
      </c>
      <c r="N11" s="11" t="s">
        <v>58</v>
      </c>
      <c r="O11" s="12">
        <v>300</v>
      </c>
      <c r="P11" s="12">
        <v>12</v>
      </c>
      <c r="Q11" s="12">
        <f t="shared" si="0"/>
        <v>3600</v>
      </c>
      <c r="R11" s="12">
        <f t="shared" si="1"/>
        <v>2700</v>
      </c>
      <c r="S11" s="11">
        <v>18</v>
      </c>
      <c r="T11" s="11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6"/>
      <c r="IN11" s="6"/>
      <c r="IO11" s="6"/>
      <c r="IP11" s="6"/>
    </row>
    <row r="12" s="4" customFormat="1" ht="28" customHeight="1" spans="1:250">
      <c r="A12" s="11">
        <v>9</v>
      </c>
      <c r="B12" s="12" t="s">
        <v>51</v>
      </c>
      <c r="C12" s="12" t="s">
        <v>64</v>
      </c>
      <c r="D12" s="12" t="s">
        <v>83</v>
      </c>
      <c r="E12" s="12" t="s">
        <v>54</v>
      </c>
      <c r="F12" s="12" t="s">
        <v>61</v>
      </c>
      <c r="G12" s="13" t="s">
        <v>55</v>
      </c>
      <c r="H12" s="14" t="s">
        <v>84</v>
      </c>
      <c r="I12" s="11">
        <v>5</v>
      </c>
      <c r="J12" s="14" t="s">
        <v>84</v>
      </c>
      <c r="K12" s="12" t="s">
        <v>85</v>
      </c>
      <c r="L12" s="21">
        <v>43434</v>
      </c>
      <c r="M12" s="14">
        <v>43831</v>
      </c>
      <c r="N12" s="11" t="s">
        <v>58</v>
      </c>
      <c r="O12" s="12">
        <v>300</v>
      </c>
      <c r="P12" s="12">
        <v>12</v>
      </c>
      <c r="Q12" s="12">
        <f t="shared" si="0"/>
        <v>3600</v>
      </c>
      <c r="R12" s="12">
        <f t="shared" si="1"/>
        <v>2700</v>
      </c>
      <c r="S12" s="11">
        <v>12</v>
      </c>
      <c r="T12" s="11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6"/>
      <c r="IN12" s="6"/>
      <c r="IO12" s="6"/>
      <c r="IP12" s="6"/>
    </row>
    <row r="13" s="4" customFormat="1" ht="28" customHeight="1" spans="1:250">
      <c r="A13" s="11">
        <v>10</v>
      </c>
      <c r="B13" s="12" t="s">
        <v>51</v>
      </c>
      <c r="C13" s="12" t="s">
        <v>86</v>
      </c>
      <c r="D13" s="12" t="s">
        <v>87</v>
      </c>
      <c r="E13" s="12" t="s">
        <v>54</v>
      </c>
      <c r="F13" s="12" t="s">
        <v>55</v>
      </c>
      <c r="G13" s="13" t="s">
        <v>55</v>
      </c>
      <c r="H13" s="14" t="s">
        <v>88</v>
      </c>
      <c r="I13" s="11">
        <v>5</v>
      </c>
      <c r="J13" s="14" t="s">
        <v>88</v>
      </c>
      <c r="K13" s="12" t="s">
        <v>89</v>
      </c>
      <c r="L13" s="21">
        <v>41244</v>
      </c>
      <c r="M13" s="14">
        <v>43831</v>
      </c>
      <c r="N13" s="11" t="s">
        <v>58</v>
      </c>
      <c r="O13" s="12">
        <v>300</v>
      </c>
      <c r="P13" s="12">
        <v>12</v>
      </c>
      <c r="Q13" s="12">
        <f t="shared" si="0"/>
        <v>3600</v>
      </c>
      <c r="R13" s="12">
        <f t="shared" si="1"/>
        <v>2700</v>
      </c>
      <c r="S13" s="11">
        <v>12</v>
      </c>
      <c r="T13" s="11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6"/>
      <c r="IN13" s="6"/>
      <c r="IO13" s="6"/>
      <c r="IP13" s="6"/>
    </row>
    <row r="14" s="4" customFormat="1" ht="28" customHeight="1" spans="1:250">
      <c r="A14" s="11">
        <v>11</v>
      </c>
      <c r="B14" s="12" t="s">
        <v>51</v>
      </c>
      <c r="C14" s="12" t="s">
        <v>90</v>
      </c>
      <c r="D14" s="12" t="s">
        <v>91</v>
      </c>
      <c r="E14" s="12" t="s">
        <v>92</v>
      </c>
      <c r="F14" s="12" t="s">
        <v>55</v>
      </c>
      <c r="G14" s="13" t="s">
        <v>55</v>
      </c>
      <c r="H14" s="14" t="s">
        <v>93</v>
      </c>
      <c r="I14" s="11">
        <v>5</v>
      </c>
      <c r="J14" s="14" t="s">
        <v>93</v>
      </c>
      <c r="K14" s="12" t="s">
        <v>94</v>
      </c>
      <c r="L14" s="21">
        <v>41122</v>
      </c>
      <c r="M14" s="14">
        <v>43831</v>
      </c>
      <c r="N14" s="11" t="s">
        <v>58</v>
      </c>
      <c r="O14" s="12">
        <v>300</v>
      </c>
      <c r="P14" s="12">
        <v>12</v>
      </c>
      <c r="Q14" s="12">
        <f t="shared" si="0"/>
        <v>3600</v>
      </c>
      <c r="R14" s="12">
        <f t="shared" si="1"/>
        <v>2700</v>
      </c>
      <c r="S14" s="11">
        <v>12</v>
      </c>
      <c r="T14" s="11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6"/>
      <c r="IN14" s="6"/>
      <c r="IO14" s="6"/>
      <c r="IP14" s="6"/>
    </row>
    <row r="15" s="4" customFormat="1" ht="28" customHeight="1" spans="1:250">
      <c r="A15" s="11">
        <v>12</v>
      </c>
      <c r="B15" s="12" t="s">
        <v>51</v>
      </c>
      <c r="C15" s="12" t="s">
        <v>95</v>
      </c>
      <c r="D15" s="12" t="s">
        <v>96</v>
      </c>
      <c r="E15" s="11" t="s">
        <v>54</v>
      </c>
      <c r="F15" s="12" t="s">
        <v>61</v>
      </c>
      <c r="G15" s="11" t="s">
        <v>55</v>
      </c>
      <c r="H15" s="15">
        <v>43020</v>
      </c>
      <c r="I15" s="11">
        <v>5</v>
      </c>
      <c r="J15" s="15">
        <v>43020</v>
      </c>
      <c r="K15" s="12" t="s">
        <v>97</v>
      </c>
      <c r="L15" s="21">
        <v>45228</v>
      </c>
      <c r="M15" s="14">
        <v>43831</v>
      </c>
      <c r="N15" s="11" t="s">
        <v>58</v>
      </c>
      <c r="O15" s="12">
        <v>300</v>
      </c>
      <c r="P15" s="12">
        <v>12</v>
      </c>
      <c r="Q15" s="12">
        <f>O15*P15</f>
        <v>3600</v>
      </c>
      <c r="R15" s="12">
        <f t="shared" si="1"/>
        <v>2700</v>
      </c>
      <c r="S15" s="11">
        <v>2</v>
      </c>
      <c r="T15" s="11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6"/>
      <c r="IN15" s="6"/>
      <c r="IO15" s="6"/>
      <c r="IP15" s="6"/>
    </row>
    <row r="16" s="4" customFormat="1" ht="28" customHeight="1" spans="1:250">
      <c r="A16" s="11">
        <v>13</v>
      </c>
      <c r="B16" s="12" t="s">
        <v>51</v>
      </c>
      <c r="C16" s="12" t="s">
        <v>98</v>
      </c>
      <c r="D16" s="12" t="s">
        <v>99</v>
      </c>
      <c r="E16" s="11" t="s">
        <v>54</v>
      </c>
      <c r="F16" s="12" t="s">
        <v>61</v>
      </c>
      <c r="G16" s="11" t="s">
        <v>55</v>
      </c>
      <c r="H16" s="15">
        <v>42947</v>
      </c>
      <c r="I16" s="11">
        <v>5</v>
      </c>
      <c r="J16" s="15">
        <v>42947</v>
      </c>
      <c r="K16" s="12" t="s">
        <v>85</v>
      </c>
      <c r="L16" s="21">
        <v>45314</v>
      </c>
      <c r="M16" s="14">
        <v>43831</v>
      </c>
      <c r="N16" s="11" t="s">
        <v>58</v>
      </c>
      <c r="O16" s="12">
        <v>300</v>
      </c>
      <c r="P16" s="12">
        <v>11</v>
      </c>
      <c r="Q16" s="12">
        <f>O16*P16</f>
        <v>3300</v>
      </c>
      <c r="R16" s="12">
        <f t="shared" si="1"/>
        <v>2475</v>
      </c>
      <c r="S16" s="11">
        <v>0</v>
      </c>
      <c r="T16" s="11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6"/>
      <c r="IN16" s="6"/>
      <c r="IO16" s="6"/>
      <c r="IP16" s="6"/>
    </row>
    <row r="17" s="4" customFormat="1" ht="28" customHeight="1" spans="1:250">
      <c r="A17" s="11">
        <v>14</v>
      </c>
      <c r="B17" s="12" t="s">
        <v>51</v>
      </c>
      <c r="C17" s="12" t="s">
        <v>64</v>
      </c>
      <c r="D17" s="12" t="s">
        <v>100</v>
      </c>
      <c r="E17" s="11" t="s">
        <v>92</v>
      </c>
      <c r="F17" s="12" t="s">
        <v>61</v>
      </c>
      <c r="G17" s="11" t="s">
        <v>55</v>
      </c>
      <c r="H17" s="15">
        <v>39261</v>
      </c>
      <c r="I17" s="11" t="s">
        <v>73</v>
      </c>
      <c r="J17" s="15">
        <v>39261</v>
      </c>
      <c r="K17" s="12" t="s">
        <v>101</v>
      </c>
      <c r="L17" s="21">
        <v>43717</v>
      </c>
      <c r="M17" s="14">
        <v>43831</v>
      </c>
      <c r="N17" s="11" t="s">
        <v>58</v>
      </c>
      <c r="O17" s="12">
        <v>300</v>
      </c>
      <c r="P17" s="12">
        <v>12</v>
      </c>
      <c r="Q17" s="12">
        <f t="shared" ref="Q17:Q20" si="2">O17*12</f>
        <v>3600</v>
      </c>
      <c r="R17" s="12">
        <f t="shared" si="1"/>
        <v>2700</v>
      </c>
      <c r="S17" s="11">
        <v>12</v>
      </c>
      <c r="T17" s="11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6"/>
      <c r="IN17" s="6"/>
      <c r="IO17" s="6"/>
      <c r="IP17" s="6"/>
    </row>
    <row r="18" ht="28" customHeight="1" spans="1:20">
      <c r="A18" s="11">
        <v>15</v>
      </c>
      <c r="B18" s="12" t="s">
        <v>51</v>
      </c>
      <c r="C18" s="12" t="s">
        <v>102</v>
      </c>
      <c r="D18" s="12" t="s">
        <v>103</v>
      </c>
      <c r="E18" s="11" t="s">
        <v>54</v>
      </c>
      <c r="F18" s="12" t="s">
        <v>61</v>
      </c>
      <c r="G18" s="11" t="s">
        <v>55</v>
      </c>
      <c r="H18" s="15">
        <v>43179</v>
      </c>
      <c r="I18" s="11">
        <v>5</v>
      </c>
      <c r="J18" s="15">
        <v>43179</v>
      </c>
      <c r="K18" s="12" t="s">
        <v>104</v>
      </c>
      <c r="L18" s="21">
        <v>41926</v>
      </c>
      <c r="M18" s="14">
        <v>43831</v>
      </c>
      <c r="N18" s="11" t="s">
        <v>58</v>
      </c>
      <c r="O18" s="12">
        <v>300</v>
      </c>
      <c r="P18" s="12">
        <v>12</v>
      </c>
      <c r="Q18" s="12">
        <f t="shared" si="2"/>
        <v>3600</v>
      </c>
      <c r="R18" s="12">
        <f t="shared" si="1"/>
        <v>2700</v>
      </c>
      <c r="S18" s="11">
        <v>12</v>
      </c>
      <c r="T18" s="11"/>
    </row>
    <row r="19" ht="28" customHeight="1" spans="1:20">
      <c r="A19" s="11">
        <v>16</v>
      </c>
      <c r="B19" s="12" t="s">
        <v>51</v>
      </c>
      <c r="C19" s="12" t="s">
        <v>59</v>
      </c>
      <c r="D19" s="12" t="s">
        <v>105</v>
      </c>
      <c r="E19" s="11" t="s">
        <v>54</v>
      </c>
      <c r="F19" s="12" t="s">
        <v>61</v>
      </c>
      <c r="G19" s="11" t="s">
        <v>55</v>
      </c>
      <c r="H19" s="15">
        <v>43020</v>
      </c>
      <c r="I19" s="11">
        <v>5</v>
      </c>
      <c r="J19" s="15">
        <v>43020</v>
      </c>
      <c r="K19" s="12" t="s">
        <v>104</v>
      </c>
      <c r="L19" s="21">
        <v>38723</v>
      </c>
      <c r="M19" s="14">
        <v>43831</v>
      </c>
      <c r="N19" s="11" t="s">
        <v>58</v>
      </c>
      <c r="O19" s="12">
        <v>300</v>
      </c>
      <c r="P19" s="12">
        <v>12</v>
      </c>
      <c r="Q19" s="12">
        <f t="shared" si="2"/>
        <v>3600</v>
      </c>
      <c r="R19" s="12">
        <f t="shared" si="1"/>
        <v>2700</v>
      </c>
      <c r="S19" s="11">
        <v>13</v>
      </c>
      <c r="T19" s="11"/>
    </row>
    <row r="20" ht="28" customHeight="1" spans="1:20">
      <c r="A20" s="11">
        <v>17</v>
      </c>
      <c r="B20" s="12" t="s">
        <v>51</v>
      </c>
      <c r="C20" s="12" t="s">
        <v>106</v>
      </c>
      <c r="D20" s="12" t="s">
        <v>107</v>
      </c>
      <c r="E20" s="11" t="s">
        <v>54</v>
      </c>
      <c r="F20" s="12" t="s">
        <v>61</v>
      </c>
      <c r="G20" s="11" t="s">
        <v>55</v>
      </c>
      <c r="H20" s="15">
        <v>43398</v>
      </c>
      <c r="I20" s="11">
        <v>5</v>
      </c>
      <c r="J20" s="15">
        <v>43398</v>
      </c>
      <c r="K20" s="12" t="s">
        <v>104</v>
      </c>
      <c r="L20" s="21">
        <v>44249</v>
      </c>
      <c r="M20" s="14">
        <v>43831</v>
      </c>
      <c r="N20" s="11" t="s">
        <v>58</v>
      </c>
      <c r="O20" s="12">
        <v>300</v>
      </c>
      <c r="P20" s="12">
        <v>12</v>
      </c>
      <c r="Q20" s="12">
        <f t="shared" si="2"/>
        <v>3600</v>
      </c>
      <c r="R20" s="12">
        <f t="shared" si="1"/>
        <v>2700</v>
      </c>
      <c r="S20" s="11">
        <v>12</v>
      </c>
      <c r="T20" s="11"/>
    </row>
    <row r="21" ht="28" customHeight="1" spans="1:20">
      <c r="A21" s="11">
        <v>18</v>
      </c>
      <c r="B21" s="12" t="s">
        <v>108</v>
      </c>
      <c r="C21" s="12" t="s">
        <v>109</v>
      </c>
      <c r="D21" s="12" t="s">
        <v>110</v>
      </c>
      <c r="E21" s="12" t="s">
        <v>54</v>
      </c>
      <c r="F21" s="16" t="s">
        <v>61</v>
      </c>
      <c r="G21" s="12" t="s">
        <v>55</v>
      </c>
      <c r="H21" s="17" t="s">
        <v>111</v>
      </c>
      <c r="I21" s="22">
        <v>3</v>
      </c>
      <c r="J21" s="11"/>
      <c r="K21" s="12" t="s">
        <v>112</v>
      </c>
      <c r="L21" s="21">
        <v>43949</v>
      </c>
      <c r="M21" s="17" t="s">
        <v>111</v>
      </c>
      <c r="N21" s="12" t="s">
        <v>113</v>
      </c>
      <c r="O21" s="12">
        <v>500</v>
      </c>
      <c r="P21" s="12">
        <v>12</v>
      </c>
      <c r="Q21" s="12">
        <f t="shared" ref="Q21:Q33" si="3">O21*P21</f>
        <v>6000</v>
      </c>
      <c r="R21" s="12">
        <f t="shared" si="1"/>
        <v>4500</v>
      </c>
      <c r="S21" s="11">
        <v>0</v>
      </c>
      <c r="T21" s="27"/>
    </row>
    <row r="22" ht="34" customHeight="1" spans="1:20">
      <c r="A22" s="11">
        <v>19</v>
      </c>
      <c r="B22" s="12" t="s">
        <v>108</v>
      </c>
      <c r="C22" s="12" t="s">
        <v>67</v>
      </c>
      <c r="D22" s="12" t="s">
        <v>114</v>
      </c>
      <c r="E22" s="18" t="s">
        <v>54</v>
      </c>
      <c r="F22" s="16" t="s">
        <v>61</v>
      </c>
      <c r="G22" s="12" t="s">
        <v>55</v>
      </c>
      <c r="H22" s="19">
        <v>44743</v>
      </c>
      <c r="I22" s="22">
        <v>3</v>
      </c>
      <c r="J22" s="11"/>
      <c r="K22" s="12" t="s">
        <v>57</v>
      </c>
      <c r="L22" s="21">
        <v>45005</v>
      </c>
      <c r="M22" s="17" t="s">
        <v>115</v>
      </c>
      <c r="N22" s="12" t="s">
        <v>58</v>
      </c>
      <c r="O22" s="12">
        <v>300</v>
      </c>
      <c r="P22" s="12">
        <v>12</v>
      </c>
      <c r="Q22" s="12">
        <f t="shared" si="3"/>
        <v>3600</v>
      </c>
      <c r="R22" s="12">
        <f t="shared" si="1"/>
        <v>2700</v>
      </c>
      <c r="S22" s="11">
        <v>0</v>
      </c>
      <c r="T22" s="27"/>
    </row>
    <row r="23" ht="28" customHeight="1" spans="1:20">
      <c r="A23" s="11">
        <v>20</v>
      </c>
      <c r="B23" s="12" t="s">
        <v>108</v>
      </c>
      <c r="C23" s="12" t="s">
        <v>95</v>
      </c>
      <c r="D23" s="12" t="s">
        <v>116</v>
      </c>
      <c r="E23" s="18" t="s">
        <v>92</v>
      </c>
      <c r="F23" s="16" t="s">
        <v>55</v>
      </c>
      <c r="G23" s="12" t="s">
        <v>55</v>
      </c>
      <c r="H23" s="17" t="s">
        <v>117</v>
      </c>
      <c r="I23" s="22">
        <v>3</v>
      </c>
      <c r="J23" s="11"/>
      <c r="K23" s="12" t="s">
        <v>118</v>
      </c>
      <c r="L23" s="21">
        <v>45005</v>
      </c>
      <c r="M23" s="17" t="s">
        <v>117</v>
      </c>
      <c r="N23" s="12" t="s">
        <v>58</v>
      </c>
      <c r="O23" s="12">
        <v>300</v>
      </c>
      <c r="P23" s="12">
        <v>12</v>
      </c>
      <c r="Q23" s="12">
        <f t="shared" si="3"/>
        <v>3600</v>
      </c>
      <c r="R23" s="12">
        <f t="shared" si="1"/>
        <v>2700</v>
      </c>
      <c r="S23" s="11">
        <v>0</v>
      </c>
      <c r="T23" s="27"/>
    </row>
    <row r="24" ht="28" customHeight="1" spans="1:20">
      <c r="A24" s="11">
        <v>21</v>
      </c>
      <c r="B24" s="12" t="s">
        <v>108</v>
      </c>
      <c r="C24" s="12" t="s">
        <v>119</v>
      </c>
      <c r="D24" s="12" t="s">
        <v>120</v>
      </c>
      <c r="E24" s="18" t="s">
        <v>54</v>
      </c>
      <c r="F24" s="16" t="s">
        <v>61</v>
      </c>
      <c r="G24" s="12" t="s">
        <v>55</v>
      </c>
      <c r="H24" s="17" t="s">
        <v>121</v>
      </c>
      <c r="I24" s="22">
        <v>3</v>
      </c>
      <c r="J24" s="11"/>
      <c r="K24" s="12" t="s">
        <v>85</v>
      </c>
      <c r="L24" s="21">
        <v>45005</v>
      </c>
      <c r="M24" s="17" t="s">
        <v>121</v>
      </c>
      <c r="N24" s="12" t="s">
        <v>58</v>
      </c>
      <c r="O24" s="12">
        <v>300</v>
      </c>
      <c r="P24" s="12">
        <v>12</v>
      </c>
      <c r="Q24" s="12">
        <f t="shared" si="3"/>
        <v>3600</v>
      </c>
      <c r="R24" s="12">
        <f t="shared" si="1"/>
        <v>2700</v>
      </c>
      <c r="S24" s="11">
        <v>0</v>
      </c>
      <c r="T24" s="27"/>
    </row>
    <row r="25" ht="28" customHeight="1" spans="1:20">
      <c r="A25" s="11">
        <v>22</v>
      </c>
      <c r="B25" s="12" t="s">
        <v>108</v>
      </c>
      <c r="C25" s="12" t="s">
        <v>122</v>
      </c>
      <c r="D25" s="12" t="s">
        <v>123</v>
      </c>
      <c r="E25" s="18" t="s">
        <v>92</v>
      </c>
      <c r="F25" s="16" t="s">
        <v>61</v>
      </c>
      <c r="G25" s="12" t="s">
        <v>55</v>
      </c>
      <c r="H25" s="17" t="s">
        <v>124</v>
      </c>
      <c r="I25" s="22">
        <v>3</v>
      </c>
      <c r="J25" s="11"/>
      <c r="K25" s="12" t="s">
        <v>101</v>
      </c>
      <c r="L25" s="21">
        <v>45544</v>
      </c>
      <c r="M25" s="17" t="s">
        <v>124</v>
      </c>
      <c r="N25" s="12" t="s">
        <v>58</v>
      </c>
      <c r="O25" s="12">
        <v>300</v>
      </c>
      <c r="P25" s="12">
        <v>3</v>
      </c>
      <c r="Q25" s="12">
        <f t="shared" si="3"/>
        <v>900</v>
      </c>
      <c r="R25" s="12">
        <f t="shared" si="1"/>
        <v>675</v>
      </c>
      <c r="S25" s="11">
        <v>0</v>
      </c>
      <c r="T25" s="27"/>
    </row>
    <row r="26" ht="28" customHeight="1" spans="1:20">
      <c r="A26" s="11">
        <v>23</v>
      </c>
      <c r="B26" s="12" t="s">
        <v>108</v>
      </c>
      <c r="C26" s="12" t="s">
        <v>67</v>
      </c>
      <c r="D26" s="12" t="s">
        <v>125</v>
      </c>
      <c r="E26" s="18" t="s">
        <v>54</v>
      </c>
      <c r="F26" s="16" t="s">
        <v>61</v>
      </c>
      <c r="G26" s="12" t="s">
        <v>55</v>
      </c>
      <c r="H26" s="17" t="s">
        <v>126</v>
      </c>
      <c r="I26" s="22">
        <v>3</v>
      </c>
      <c r="J26" s="11"/>
      <c r="K26" s="12" t="s">
        <v>127</v>
      </c>
      <c r="L26" s="21">
        <v>45314</v>
      </c>
      <c r="M26" s="17" t="s">
        <v>126</v>
      </c>
      <c r="N26" s="12" t="s">
        <v>58</v>
      </c>
      <c r="O26" s="12">
        <v>300</v>
      </c>
      <c r="P26" s="12">
        <v>11</v>
      </c>
      <c r="Q26" s="12">
        <f t="shared" si="3"/>
        <v>3300</v>
      </c>
      <c r="R26" s="12">
        <f t="shared" si="1"/>
        <v>2475</v>
      </c>
      <c r="S26" s="11">
        <v>0</v>
      </c>
      <c r="T26" s="27"/>
    </row>
    <row r="27" ht="28" customHeight="1" spans="1:20">
      <c r="A27" s="11">
        <v>24</v>
      </c>
      <c r="B27" s="12" t="s">
        <v>108</v>
      </c>
      <c r="C27" s="12" t="s">
        <v>74</v>
      </c>
      <c r="D27" s="12" t="s">
        <v>128</v>
      </c>
      <c r="E27" s="12" t="s">
        <v>54</v>
      </c>
      <c r="F27" s="16" t="s">
        <v>61</v>
      </c>
      <c r="G27" s="12" t="s">
        <v>55</v>
      </c>
      <c r="H27" s="17" t="s">
        <v>129</v>
      </c>
      <c r="I27" s="22">
        <v>3</v>
      </c>
      <c r="J27" s="11"/>
      <c r="K27" s="12" t="s">
        <v>85</v>
      </c>
      <c r="L27" s="21">
        <v>45026</v>
      </c>
      <c r="M27" s="17" t="s">
        <v>129</v>
      </c>
      <c r="N27" s="12" t="s">
        <v>58</v>
      </c>
      <c r="O27" s="12">
        <v>300</v>
      </c>
      <c r="P27" s="12">
        <v>12</v>
      </c>
      <c r="Q27" s="12">
        <f t="shared" si="3"/>
        <v>3600</v>
      </c>
      <c r="R27" s="12">
        <f t="shared" si="1"/>
        <v>2700</v>
      </c>
      <c r="S27" s="11">
        <v>0</v>
      </c>
      <c r="T27" s="27"/>
    </row>
    <row r="28" ht="28" customHeight="1" spans="1:20">
      <c r="A28" s="11">
        <v>25</v>
      </c>
      <c r="B28" s="12" t="s">
        <v>108</v>
      </c>
      <c r="C28" s="12" t="s">
        <v>74</v>
      </c>
      <c r="D28" s="12" t="s">
        <v>130</v>
      </c>
      <c r="E28" s="12" t="s">
        <v>54</v>
      </c>
      <c r="F28" s="16" t="s">
        <v>61</v>
      </c>
      <c r="G28" s="12" t="s">
        <v>55</v>
      </c>
      <c r="H28" s="17" t="s">
        <v>131</v>
      </c>
      <c r="I28" s="22">
        <v>3</v>
      </c>
      <c r="J28" s="26">
        <v>45323</v>
      </c>
      <c r="K28" s="12" t="s">
        <v>132</v>
      </c>
      <c r="L28" s="21">
        <v>45314</v>
      </c>
      <c r="M28" s="17" t="s">
        <v>131</v>
      </c>
      <c r="N28" s="12" t="s">
        <v>58</v>
      </c>
      <c r="O28" s="12">
        <v>300</v>
      </c>
      <c r="P28" s="12">
        <v>11</v>
      </c>
      <c r="Q28" s="12">
        <f t="shared" si="3"/>
        <v>3300</v>
      </c>
      <c r="R28" s="12">
        <f t="shared" si="1"/>
        <v>2475</v>
      </c>
      <c r="S28" s="11">
        <v>0</v>
      </c>
      <c r="T28" s="27"/>
    </row>
    <row r="29" ht="28" customHeight="1" spans="1:20">
      <c r="A29" s="11">
        <v>26</v>
      </c>
      <c r="B29" s="12" t="s">
        <v>108</v>
      </c>
      <c r="C29" s="12" t="s">
        <v>98</v>
      </c>
      <c r="D29" s="12" t="s">
        <v>133</v>
      </c>
      <c r="E29" s="12" t="s">
        <v>54</v>
      </c>
      <c r="F29" s="16" t="s">
        <v>61</v>
      </c>
      <c r="G29" s="12" t="s">
        <v>55</v>
      </c>
      <c r="H29" s="17" t="s">
        <v>124</v>
      </c>
      <c r="I29" s="22">
        <v>3</v>
      </c>
      <c r="J29" s="11"/>
      <c r="K29" s="12" t="s">
        <v>85</v>
      </c>
      <c r="L29" s="21">
        <v>43434</v>
      </c>
      <c r="M29" s="17" t="s">
        <v>124</v>
      </c>
      <c r="N29" s="12" t="s">
        <v>58</v>
      </c>
      <c r="O29" s="12">
        <v>300</v>
      </c>
      <c r="P29" s="12">
        <v>12</v>
      </c>
      <c r="Q29" s="12">
        <f t="shared" si="3"/>
        <v>3600</v>
      </c>
      <c r="R29" s="12">
        <f t="shared" si="1"/>
        <v>2700</v>
      </c>
      <c r="S29" s="11">
        <v>0</v>
      </c>
      <c r="T29" s="27"/>
    </row>
    <row r="30" ht="28" customHeight="1" spans="1:20">
      <c r="A30" s="11">
        <v>27</v>
      </c>
      <c r="B30" s="12" t="s">
        <v>108</v>
      </c>
      <c r="C30" s="12" t="s">
        <v>119</v>
      </c>
      <c r="D30" s="12" t="s">
        <v>134</v>
      </c>
      <c r="E30" s="12" t="s">
        <v>54</v>
      </c>
      <c r="F30" s="16" t="s">
        <v>61</v>
      </c>
      <c r="G30" s="12" t="s">
        <v>55</v>
      </c>
      <c r="H30" s="17" t="s">
        <v>111</v>
      </c>
      <c r="I30" s="22">
        <v>3</v>
      </c>
      <c r="J30" s="11"/>
      <c r="K30" s="12" t="s">
        <v>135</v>
      </c>
      <c r="L30" s="21">
        <v>45314</v>
      </c>
      <c r="M30" s="17" t="s">
        <v>111</v>
      </c>
      <c r="N30" s="12" t="s">
        <v>58</v>
      </c>
      <c r="O30" s="12">
        <v>300</v>
      </c>
      <c r="P30" s="12">
        <v>11</v>
      </c>
      <c r="Q30" s="12">
        <f t="shared" si="3"/>
        <v>3300</v>
      </c>
      <c r="R30" s="12">
        <f t="shared" si="1"/>
        <v>2475</v>
      </c>
      <c r="S30" s="11">
        <v>0</v>
      </c>
      <c r="T30" s="27"/>
    </row>
    <row r="31" ht="28" customHeight="1" spans="1:20">
      <c r="A31" s="11">
        <v>28</v>
      </c>
      <c r="B31" s="12" t="s">
        <v>108</v>
      </c>
      <c r="C31" s="12" t="s">
        <v>67</v>
      </c>
      <c r="D31" s="12" t="s">
        <v>136</v>
      </c>
      <c r="E31" s="12" t="s">
        <v>54</v>
      </c>
      <c r="F31" s="16" t="s">
        <v>61</v>
      </c>
      <c r="G31" s="12" t="s">
        <v>55</v>
      </c>
      <c r="H31" s="17" t="s">
        <v>111</v>
      </c>
      <c r="I31" s="22">
        <v>3</v>
      </c>
      <c r="J31" s="11"/>
      <c r="K31" s="12" t="s">
        <v>85</v>
      </c>
      <c r="L31" s="21">
        <v>44756</v>
      </c>
      <c r="M31" s="17" t="s">
        <v>111</v>
      </c>
      <c r="N31" s="12" t="s">
        <v>58</v>
      </c>
      <c r="O31" s="12">
        <v>300</v>
      </c>
      <c r="P31" s="12">
        <v>12</v>
      </c>
      <c r="Q31" s="12">
        <f t="shared" si="3"/>
        <v>3600</v>
      </c>
      <c r="R31" s="12">
        <f t="shared" si="1"/>
        <v>2700</v>
      </c>
      <c r="S31" s="11">
        <v>0</v>
      </c>
      <c r="T31" s="27"/>
    </row>
    <row r="32" ht="28" customHeight="1" spans="1:20">
      <c r="A32" s="11">
        <v>29</v>
      </c>
      <c r="B32" s="12" t="s">
        <v>108</v>
      </c>
      <c r="C32" s="12" t="s">
        <v>137</v>
      </c>
      <c r="D32" s="12" t="s">
        <v>138</v>
      </c>
      <c r="E32" s="12" t="s">
        <v>54</v>
      </c>
      <c r="F32" s="16" t="s">
        <v>55</v>
      </c>
      <c r="G32" s="12" t="s">
        <v>55</v>
      </c>
      <c r="H32" s="17" t="s">
        <v>139</v>
      </c>
      <c r="I32" s="22">
        <v>3</v>
      </c>
      <c r="J32" s="11"/>
      <c r="K32" s="12" t="s">
        <v>140</v>
      </c>
      <c r="L32" s="21">
        <v>45314</v>
      </c>
      <c r="M32" s="17" t="s">
        <v>139</v>
      </c>
      <c r="N32" s="12" t="s">
        <v>58</v>
      </c>
      <c r="O32" s="12">
        <v>300</v>
      </c>
      <c r="P32" s="12">
        <v>11</v>
      </c>
      <c r="Q32" s="12">
        <f t="shared" si="3"/>
        <v>3300</v>
      </c>
      <c r="R32" s="12">
        <f t="shared" si="1"/>
        <v>2475</v>
      </c>
      <c r="S32" s="11">
        <v>0</v>
      </c>
      <c r="T32" s="27"/>
    </row>
    <row r="33" ht="35" customHeight="1" spans="1:20">
      <c r="A33" s="11">
        <v>30</v>
      </c>
      <c r="B33" s="12" t="s">
        <v>141</v>
      </c>
      <c r="C33" s="12" t="s">
        <v>142</v>
      </c>
      <c r="D33" s="12" t="s">
        <v>143</v>
      </c>
      <c r="E33" s="12" t="s">
        <v>54</v>
      </c>
      <c r="F33" s="12" t="s">
        <v>61</v>
      </c>
      <c r="G33" s="12" t="s">
        <v>55</v>
      </c>
      <c r="H33" s="20">
        <v>43641</v>
      </c>
      <c r="I33" s="22">
        <f ca="1">YEARFRAC(H33,TODAY())</f>
        <v>5.9</v>
      </c>
      <c r="J33" s="11"/>
      <c r="K33" s="12" t="s">
        <v>144</v>
      </c>
      <c r="L33" s="20">
        <v>40770</v>
      </c>
      <c r="M33" s="20">
        <v>43652</v>
      </c>
      <c r="N33" s="12" t="s">
        <v>113</v>
      </c>
      <c r="O33" s="12">
        <v>500</v>
      </c>
      <c r="P33" s="12">
        <v>12</v>
      </c>
      <c r="Q33" s="12">
        <f t="shared" si="3"/>
        <v>6000</v>
      </c>
      <c r="R33" s="12">
        <f t="shared" si="1"/>
        <v>4500</v>
      </c>
      <c r="S33" s="11">
        <v>0</v>
      </c>
      <c r="T33" s="11"/>
    </row>
    <row r="34" ht="41" customHeight="1" spans="1:20">
      <c r="A34" s="11">
        <v>31</v>
      </c>
      <c r="B34" s="12" t="s">
        <v>141</v>
      </c>
      <c r="C34" s="12" t="s">
        <v>145</v>
      </c>
      <c r="D34" s="12" t="s">
        <v>146</v>
      </c>
      <c r="E34" s="18" t="s">
        <v>92</v>
      </c>
      <c r="F34" s="21" t="s">
        <v>61</v>
      </c>
      <c r="G34" s="12" t="s">
        <v>55</v>
      </c>
      <c r="H34" s="20">
        <v>43221</v>
      </c>
      <c r="I34" s="22">
        <f ca="1" t="shared" ref="I34:I40" si="4">YEARFRAC(H34,TODAY())</f>
        <v>7.05</v>
      </c>
      <c r="J34" s="11"/>
      <c r="K34" s="12" t="s">
        <v>147</v>
      </c>
      <c r="L34" s="20">
        <v>41711</v>
      </c>
      <c r="M34" s="20">
        <v>43221</v>
      </c>
      <c r="N34" s="12" t="s">
        <v>113</v>
      </c>
      <c r="O34" s="12">
        <v>500</v>
      </c>
      <c r="P34" s="12">
        <v>12</v>
      </c>
      <c r="Q34" s="12">
        <v>6000</v>
      </c>
      <c r="R34" s="12">
        <f t="shared" si="1"/>
        <v>4500</v>
      </c>
      <c r="S34" s="11">
        <v>0</v>
      </c>
      <c r="T34" s="11"/>
    </row>
    <row r="35" ht="52" customHeight="1" spans="1:20">
      <c r="A35" s="11">
        <v>32</v>
      </c>
      <c r="B35" s="12" t="s">
        <v>141</v>
      </c>
      <c r="C35" s="12" t="s">
        <v>148</v>
      </c>
      <c r="D35" s="12" t="s">
        <v>149</v>
      </c>
      <c r="E35" s="18" t="s">
        <v>54</v>
      </c>
      <c r="F35" s="21" t="s">
        <v>61</v>
      </c>
      <c r="G35" s="12" t="s">
        <v>55</v>
      </c>
      <c r="H35" s="20">
        <v>43221</v>
      </c>
      <c r="I35" s="22">
        <f ca="1" t="shared" si="4"/>
        <v>7.05</v>
      </c>
      <c r="J35" s="11"/>
      <c r="K35" s="12" t="s">
        <v>150</v>
      </c>
      <c r="L35" s="20">
        <v>45299</v>
      </c>
      <c r="M35" s="20">
        <v>43221</v>
      </c>
      <c r="N35" s="12" t="s">
        <v>113</v>
      </c>
      <c r="O35" s="12">
        <v>500</v>
      </c>
      <c r="P35" s="12">
        <v>11</v>
      </c>
      <c r="Q35" s="12">
        <v>6000</v>
      </c>
      <c r="R35" s="12">
        <f t="shared" si="1"/>
        <v>4500</v>
      </c>
      <c r="S35" s="11">
        <v>0</v>
      </c>
      <c r="T35" s="11"/>
    </row>
    <row r="36" ht="38" customHeight="1" spans="1:20">
      <c r="A36" s="11">
        <v>33</v>
      </c>
      <c r="B36" s="12" t="s">
        <v>141</v>
      </c>
      <c r="C36" s="12" t="s">
        <v>151</v>
      </c>
      <c r="D36" s="12" t="s">
        <v>152</v>
      </c>
      <c r="E36" s="18" t="s">
        <v>54</v>
      </c>
      <c r="F36" s="21" t="s">
        <v>55</v>
      </c>
      <c r="G36" s="12" t="s">
        <v>55</v>
      </c>
      <c r="H36" s="20">
        <v>43466</v>
      </c>
      <c r="I36" s="22">
        <f ca="1" t="shared" si="4"/>
        <v>6.38333333333333</v>
      </c>
      <c r="J36" s="11"/>
      <c r="K36" s="12" t="s">
        <v>153</v>
      </c>
      <c r="L36" s="20">
        <v>41711</v>
      </c>
      <c r="M36" s="20">
        <v>43466</v>
      </c>
      <c r="N36" s="12" t="s">
        <v>113</v>
      </c>
      <c r="O36" s="12">
        <v>500</v>
      </c>
      <c r="P36" s="12">
        <v>12</v>
      </c>
      <c r="Q36" s="12">
        <v>6000</v>
      </c>
      <c r="R36" s="12">
        <f t="shared" si="1"/>
        <v>4500</v>
      </c>
      <c r="S36" s="11">
        <v>0</v>
      </c>
      <c r="T36" s="11"/>
    </row>
    <row r="37" ht="45" customHeight="1" spans="1:20">
      <c r="A37" s="11">
        <v>34</v>
      </c>
      <c r="B37" s="12" t="s">
        <v>141</v>
      </c>
      <c r="C37" s="12" t="s">
        <v>154</v>
      </c>
      <c r="D37" s="12" t="s">
        <v>155</v>
      </c>
      <c r="E37" s="18" t="s">
        <v>92</v>
      </c>
      <c r="F37" s="21" t="s">
        <v>61</v>
      </c>
      <c r="G37" s="12" t="s">
        <v>55</v>
      </c>
      <c r="H37" s="20">
        <v>43221</v>
      </c>
      <c r="I37" s="22">
        <f ca="1" t="shared" si="4"/>
        <v>7.05</v>
      </c>
      <c r="J37" s="11"/>
      <c r="K37" s="12" t="s">
        <v>153</v>
      </c>
      <c r="L37" s="20">
        <v>41306</v>
      </c>
      <c r="M37" s="20">
        <v>43221</v>
      </c>
      <c r="N37" s="12" t="s">
        <v>113</v>
      </c>
      <c r="O37" s="12">
        <v>500</v>
      </c>
      <c r="P37" s="12">
        <v>12</v>
      </c>
      <c r="Q37" s="12">
        <v>6000</v>
      </c>
      <c r="R37" s="12">
        <f t="shared" ref="R37:R66" si="5">Q37*75%</f>
        <v>4500</v>
      </c>
      <c r="S37" s="11">
        <v>0</v>
      </c>
      <c r="T37" s="11"/>
    </row>
    <row r="38" ht="33" customHeight="1" spans="1:20">
      <c r="A38" s="11">
        <v>35</v>
      </c>
      <c r="B38" s="12" t="s">
        <v>141</v>
      </c>
      <c r="C38" s="12" t="s">
        <v>156</v>
      </c>
      <c r="D38" s="12" t="s">
        <v>157</v>
      </c>
      <c r="E38" s="18" t="s">
        <v>54</v>
      </c>
      <c r="F38" s="21" t="s">
        <v>61</v>
      </c>
      <c r="G38" s="12" t="s">
        <v>55</v>
      </c>
      <c r="H38" s="20">
        <v>43749</v>
      </c>
      <c r="I38" s="22">
        <f ca="1" t="shared" si="4"/>
        <v>5.60555555555556</v>
      </c>
      <c r="J38" s="11"/>
      <c r="K38" s="12" t="s">
        <v>158</v>
      </c>
      <c r="L38" s="20">
        <v>44871</v>
      </c>
      <c r="M38" s="20">
        <v>43749</v>
      </c>
      <c r="N38" s="12" t="s">
        <v>58</v>
      </c>
      <c r="O38" s="12">
        <v>300</v>
      </c>
      <c r="P38" s="12">
        <v>12</v>
      </c>
      <c r="Q38" s="12">
        <f t="shared" ref="Q38:Q40" si="6">O38*P38</f>
        <v>3600</v>
      </c>
      <c r="R38" s="12">
        <f t="shared" si="5"/>
        <v>2700</v>
      </c>
      <c r="S38" s="11">
        <v>0</v>
      </c>
      <c r="T38" s="11"/>
    </row>
    <row r="39" ht="28" customHeight="1" spans="1:20">
      <c r="A39" s="11">
        <v>36</v>
      </c>
      <c r="B39" s="12" t="s">
        <v>141</v>
      </c>
      <c r="C39" s="12" t="s">
        <v>106</v>
      </c>
      <c r="D39" s="12" t="s">
        <v>159</v>
      </c>
      <c r="E39" s="18" t="s">
        <v>54</v>
      </c>
      <c r="F39" s="12" t="s">
        <v>55</v>
      </c>
      <c r="G39" s="12" t="s">
        <v>55</v>
      </c>
      <c r="H39" s="20" t="s">
        <v>160</v>
      </c>
      <c r="I39" s="22">
        <f ca="1" t="shared" si="4"/>
        <v>7.96666666666667</v>
      </c>
      <c r="J39" s="11"/>
      <c r="K39" s="12" t="s">
        <v>161</v>
      </c>
      <c r="L39" s="20">
        <v>40617</v>
      </c>
      <c r="M39" s="20">
        <v>42893</v>
      </c>
      <c r="N39" s="12" t="s">
        <v>58</v>
      </c>
      <c r="O39" s="12">
        <v>300</v>
      </c>
      <c r="P39" s="12">
        <v>12</v>
      </c>
      <c r="Q39" s="12">
        <f t="shared" si="6"/>
        <v>3600</v>
      </c>
      <c r="R39" s="12">
        <f t="shared" si="5"/>
        <v>2700</v>
      </c>
      <c r="S39" s="11">
        <v>0</v>
      </c>
      <c r="T39" s="11"/>
    </row>
    <row r="40" ht="28" customHeight="1" spans="1:20">
      <c r="A40" s="11">
        <v>37</v>
      </c>
      <c r="B40" s="12" t="s">
        <v>141</v>
      </c>
      <c r="C40" s="12" t="s">
        <v>162</v>
      </c>
      <c r="D40" s="12" t="s">
        <v>163</v>
      </c>
      <c r="E40" s="12" t="s">
        <v>54</v>
      </c>
      <c r="F40" s="12" t="s">
        <v>61</v>
      </c>
      <c r="G40" s="12" t="s">
        <v>55</v>
      </c>
      <c r="H40" s="20">
        <v>42556</v>
      </c>
      <c r="I40" s="22">
        <f ca="1" t="shared" si="4"/>
        <v>8.87222222222222</v>
      </c>
      <c r="J40" s="11"/>
      <c r="K40" s="12" t="s">
        <v>161</v>
      </c>
      <c r="L40" s="20">
        <v>44486</v>
      </c>
      <c r="M40" s="20">
        <v>42557</v>
      </c>
      <c r="N40" s="12" t="s">
        <v>58</v>
      </c>
      <c r="O40" s="12">
        <v>300</v>
      </c>
      <c r="P40" s="12">
        <v>12</v>
      </c>
      <c r="Q40" s="12">
        <f t="shared" si="6"/>
        <v>3600</v>
      </c>
      <c r="R40" s="12">
        <f t="shared" si="5"/>
        <v>2700</v>
      </c>
      <c r="S40" s="11">
        <v>0</v>
      </c>
      <c r="T40" s="11"/>
    </row>
    <row r="41" ht="28" customHeight="1" spans="1:20">
      <c r="A41" s="11">
        <v>38</v>
      </c>
      <c r="B41" s="12" t="s">
        <v>141</v>
      </c>
      <c r="C41" s="12" t="s">
        <v>164</v>
      </c>
      <c r="D41" s="12" t="s">
        <v>165</v>
      </c>
      <c r="E41" s="18" t="s">
        <v>54</v>
      </c>
      <c r="F41" s="12" t="s">
        <v>55</v>
      </c>
      <c r="G41" s="12" t="s">
        <v>55</v>
      </c>
      <c r="H41" s="20">
        <v>43556</v>
      </c>
      <c r="I41" s="22">
        <f ca="1" t="shared" ref="I41:I66" si="7">YEARFRAC(H41,TODAY())</f>
        <v>6.13333333333333</v>
      </c>
      <c r="J41" s="11"/>
      <c r="K41" s="12" t="s">
        <v>63</v>
      </c>
      <c r="L41" s="20">
        <v>41944</v>
      </c>
      <c r="M41" s="20">
        <v>43558</v>
      </c>
      <c r="N41" s="12" t="s">
        <v>58</v>
      </c>
      <c r="O41" s="12">
        <v>300</v>
      </c>
      <c r="P41" s="12">
        <v>12</v>
      </c>
      <c r="Q41" s="12">
        <f t="shared" ref="Q41:Q56" si="8">O41*P41</f>
        <v>3600</v>
      </c>
      <c r="R41" s="12">
        <f t="shared" si="5"/>
        <v>2700</v>
      </c>
      <c r="S41" s="11">
        <v>0</v>
      </c>
      <c r="T41" s="11"/>
    </row>
    <row r="42" ht="28" customHeight="1" spans="1:20">
      <c r="A42" s="11">
        <v>39</v>
      </c>
      <c r="B42" s="12" t="s">
        <v>141</v>
      </c>
      <c r="C42" s="12" t="s">
        <v>166</v>
      </c>
      <c r="D42" s="12" t="s">
        <v>167</v>
      </c>
      <c r="E42" s="18" t="s">
        <v>54</v>
      </c>
      <c r="F42" s="12" t="s">
        <v>55</v>
      </c>
      <c r="G42" s="12" t="s">
        <v>55</v>
      </c>
      <c r="H42" s="20" t="s">
        <v>168</v>
      </c>
      <c r="I42" s="22">
        <f ca="1" t="shared" si="7"/>
        <v>6.87777777777778</v>
      </c>
      <c r="J42" s="11"/>
      <c r="K42" s="12" t="s">
        <v>169</v>
      </c>
      <c r="L42" s="20">
        <v>43435</v>
      </c>
      <c r="M42" s="20">
        <v>43285</v>
      </c>
      <c r="N42" s="12" t="s">
        <v>58</v>
      </c>
      <c r="O42" s="12">
        <v>300</v>
      </c>
      <c r="P42" s="12">
        <v>12</v>
      </c>
      <c r="Q42" s="12">
        <f t="shared" si="8"/>
        <v>3600</v>
      </c>
      <c r="R42" s="12">
        <f t="shared" si="5"/>
        <v>2700</v>
      </c>
      <c r="S42" s="11">
        <v>0</v>
      </c>
      <c r="T42" s="11"/>
    </row>
    <row r="43" ht="28" customHeight="1" spans="1:20">
      <c r="A43" s="11">
        <v>40</v>
      </c>
      <c r="B43" s="12" t="s">
        <v>141</v>
      </c>
      <c r="C43" s="12" t="s">
        <v>170</v>
      </c>
      <c r="D43" s="12" t="s">
        <v>171</v>
      </c>
      <c r="E43" s="18" t="s">
        <v>54</v>
      </c>
      <c r="F43" s="21" t="s">
        <v>61</v>
      </c>
      <c r="G43" s="12" t="s">
        <v>55</v>
      </c>
      <c r="H43" s="20">
        <v>42005</v>
      </c>
      <c r="I43" s="22">
        <f ca="1" t="shared" si="7"/>
        <v>10.3833333333333</v>
      </c>
      <c r="J43" s="11"/>
      <c r="K43" s="12" t="s">
        <v>63</v>
      </c>
      <c r="L43" s="20">
        <v>45314</v>
      </c>
      <c r="M43" s="20">
        <v>42007</v>
      </c>
      <c r="N43" s="12" t="s">
        <v>58</v>
      </c>
      <c r="O43" s="12">
        <v>300</v>
      </c>
      <c r="P43" s="12">
        <v>11</v>
      </c>
      <c r="Q43" s="12">
        <f t="shared" si="8"/>
        <v>3300</v>
      </c>
      <c r="R43" s="12">
        <f t="shared" si="5"/>
        <v>2475</v>
      </c>
      <c r="S43" s="11">
        <v>0</v>
      </c>
      <c r="T43" s="11"/>
    </row>
    <row r="44" ht="28" customHeight="1" spans="1:20">
      <c r="A44" s="11">
        <v>41</v>
      </c>
      <c r="B44" s="12" t="s">
        <v>141</v>
      </c>
      <c r="C44" s="12" t="s">
        <v>106</v>
      </c>
      <c r="D44" s="12" t="s">
        <v>172</v>
      </c>
      <c r="E44" s="18" t="s">
        <v>54</v>
      </c>
      <c r="F44" s="21" t="s">
        <v>61</v>
      </c>
      <c r="G44" s="12" t="s">
        <v>55</v>
      </c>
      <c r="H44" s="20">
        <v>43646</v>
      </c>
      <c r="I44" s="22">
        <f ca="1" t="shared" si="7"/>
        <v>5.88611111111111</v>
      </c>
      <c r="J44" s="11"/>
      <c r="K44" s="12" t="s">
        <v>161</v>
      </c>
      <c r="L44" s="20">
        <v>45592</v>
      </c>
      <c r="M44" s="20">
        <v>43646</v>
      </c>
      <c r="N44" s="12" t="s">
        <v>58</v>
      </c>
      <c r="O44" s="12">
        <v>300</v>
      </c>
      <c r="P44" s="12">
        <v>2</v>
      </c>
      <c r="Q44" s="12">
        <f t="shared" si="8"/>
        <v>600</v>
      </c>
      <c r="R44" s="12">
        <f t="shared" si="5"/>
        <v>450</v>
      </c>
      <c r="S44" s="11">
        <v>0</v>
      </c>
      <c r="T44" s="11"/>
    </row>
    <row r="45" ht="28" customHeight="1" spans="1:20">
      <c r="A45" s="11">
        <v>42</v>
      </c>
      <c r="B45" s="12" t="s">
        <v>141</v>
      </c>
      <c r="C45" s="12" t="s">
        <v>173</v>
      </c>
      <c r="D45" s="12" t="s">
        <v>174</v>
      </c>
      <c r="E45" s="18" t="s">
        <v>54</v>
      </c>
      <c r="F45" s="21" t="s">
        <v>61</v>
      </c>
      <c r="G45" s="12" t="s">
        <v>55</v>
      </c>
      <c r="H45" s="20">
        <v>43282</v>
      </c>
      <c r="I45" s="22">
        <f ca="1" t="shared" si="7"/>
        <v>6.88333333333333</v>
      </c>
      <c r="J45" s="11"/>
      <c r="K45" s="12" t="s">
        <v>175</v>
      </c>
      <c r="L45" s="20">
        <v>40232</v>
      </c>
      <c r="M45" s="20">
        <v>43284</v>
      </c>
      <c r="N45" s="12" t="s">
        <v>58</v>
      </c>
      <c r="O45" s="12">
        <v>300</v>
      </c>
      <c r="P45" s="12">
        <v>12</v>
      </c>
      <c r="Q45" s="12">
        <f t="shared" si="8"/>
        <v>3600</v>
      </c>
      <c r="R45" s="12">
        <f t="shared" si="5"/>
        <v>2700</v>
      </c>
      <c r="S45" s="11">
        <v>0</v>
      </c>
      <c r="T45" s="11"/>
    </row>
    <row r="46" ht="28" customHeight="1" spans="1:20">
      <c r="A46" s="11">
        <v>43</v>
      </c>
      <c r="B46" s="12" t="s">
        <v>141</v>
      </c>
      <c r="C46" s="12" t="s">
        <v>176</v>
      </c>
      <c r="D46" s="12" t="s">
        <v>177</v>
      </c>
      <c r="E46" s="18" t="s">
        <v>54</v>
      </c>
      <c r="F46" s="21" t="s">
        <v>61</v>
      </c>
      <c r="G46" s="12" t="s">
        <v>55</v>
      </c>
      <c r="H46" s="20">
        <v>43922</v>
      </c>
      <c r="I46" s="22">
        <f ca="1" t="shared" si="7"/>
        <v>5.13333333333333</v>
      </c>
      <c r="J46" s="11"/>
      <c r="K46" s="12" t="s">
        <v>178</v>
      </c>
      <c r="L46" s="20">
        <v>37956</v>
      </c>
      <c r="M46" s="20">
        <v>43926</v>
      </c>
      <c r="N46" s="12" t="s">
        <v>58</v>
      </c>
      <c r="O46" s="12">
        <v>300</v>
      </c>
      <c r="P46" s="12">
        <v>12</v>
      </c>
      <c r="Q46" s="12">
        <f t="shared" si="8"/>
        <v>3600</v>
      </c>
      <c r="R46" s="12">
        <f t="shared" si="5"/>
        <v>2700</v>
      </c>
      <c r="S46" s="11">
        <v>0</v>
      </c>
      <c r="T46" s="11"/>
    </row>
    <row r="47" ht="28" customHeight="1" spans="1:20">
      <c r="A47" s="11">
        <v>44</v>
      </c>
      <c r="B47" s="12" t="s">
        <v>141</v>
      </c>
      <c r="C47" s="12" t="s">
        <v>52</v>
      </c>
      <c r="D47" s="12" t="s">
        <v>179</v>
      </c>
      <c r="E47" s="18" t="s">
        <v>54</v>
      </c>
      <c r="F47" s="21" t="s">
        <v>61</v>
      </c>
      <c r="G47" s="12" t="s">
        <v>55</v>
      </c>
      <c r="H47" s="20" t="s">
        <v>180</v>
      </c>
      <c r="I47" s="22">
        <f ca="1" t="shared" si="7"/>
        <v>8.06388888888889</v>
      </c>
      <c r="J47" s="11"/>
      <c r="K47" s="12" t="s">
        <v>181</v>
      </c>
      <c r="L47" s="20">
        <v>44503</v>
      </c>
      <c r="M47" s="20">
        <v>42860</v>
      </c>
      <c r="N47" s="12" t="s">
        <v>58</v>
      </c>
      <c r="O47" s="12">
        <v>300</v>
      </c>
      <c r="P47" s="12">
        <v>12</v>
      </c>
      <c r="Q47" s="12">
        <f t="shared" si="8"/>
        <v>3600</v>
      </c>
      <c r="R47" s="12">
        <f t="shared" si="5"/>
        <v>2700</v>
      </c>
      <c r="S47" s="11">
        <v>0</v>
      </c>
      <c r="T47" s="11"/>
    </row>
    <row r="48" ht="28" customHeight="1" spans="1:20">
      <c r="A48" s="11">
        <v>45</v>
      </c>
      <c r="B48" s="12" t="s">
        <v>141</v>
      </c>
      <c r="C48" s="12" t="s">
        <v>52</v>
      </c>
      <c r="D48" s="12" t="s">
        <v>182</v>
      </c>
      <c r="E48" s="18" t="s">
        <v>54</v>
      </c>
      <c r="F48" s="21" t="s">
        <v>61</v>
      </c>
      <c r="G48" s="12" t="s">
        <v>55</v>
      </c>
      <c r="H48" s="20">
        <v>42436</v>
      </c>
      <c r="I48" s="22">
        <f ca="1" t="shared" si="7"/>
        <v>9.2</v>
      </c>
      <c r="J48" s="11"/>
      <c r="K48" s="12" t="s">
        <v>178</v>
      </c>
      <c r="L48" s="20">
        <v>38687</v>
      </c>
      <c r="M48" s="20">
        <v>42436</v>
      </c>
      <c r="N48" s="12" t="s">
        <v>58</v>
      </c>
      <c r="O48" s="12">
        <v>300</v>
      </c>
      <c r="P48" s="12">
        <v>12</v>
      </c>
      <c r="Q48" s="12">
        <f t="shared" si="8"/>
        <v>3600</v>
      </c>
      <c r="R48" s="12">
        <f t="shared" si="5"/>
        <v>2700</v>
      </c>
      <c r="S48" s="11">
        <v>0</v>
      </c>
      <c r="T48" s="11"/>
    </row>
    <row r="49" ht="28" customHeight="1" spans="1:20">
      <c r="A49" s="11">
        <v>46</v>
      </c>
      <c r="B49" s="12" t="s">
        <v>141</v>
      </c>
      <c r="C49" s="12" t="s">
        <v>52</v>
      </c>
      <c r="D49" s="12" t="s">
        <v>183</v>
      </c>
      <c r="E49" s="18" t="s">
        <v>54</v>
      </c>
      <c r="F49" s="21" t="s">
        <v>61</v>
      </c>
      <c r="G49" s="12" t="s">
        <v>55</v>
      </c>
      <c r="H49" s="20">
        <v>42005</v>
      </c>
      <c r="I49" s="22">
        <f ca="1" t="shared" si="7"/>
        <v>10.3833333333333</v>
      </c>
      <c r="J49" s="11"/>
      <c r="K49" s="12" t="s">
        <v>178</v>
      </c>
      <c r="L49" s="20">
        <v>37313</v>
      </c>
      <c r="M49" s="20">
        <v>42008</v>
      </c>
      <c r="N49" s="12" t="s">
        <v>58</v>
      </c>
      <c r="O49" s="12">
        <v>300</v>
      </c>
      <c r="P49" s="12">
        <v>12</v>
      </c>
      <c r="Q49" s="12">
        <f t="shared" si="8"/>
        <v>3600</v>
      </c>
      <c r="R49" s="12">
        <f t="shared" si="5"/>
        <v>2700</v>
      </c>
      <c r="S49" s="11">
        <v>0</v>
      </c>
      <c r="T49" s="11"/>
    </row>
    <row r="50" ht="28" customHeight="1" spans="1:20">
      <c r="A50" s="11">
        <v>47</v>
      </c>
      <c r="B50" s="12" t="s">
        <v>141</v>
      </c>
      <c r="C50" s="12" t="s">
        <v>184</v>
      </c>
      <c r="D50" s="12" t="s">
        <v>185</v>
      </c>
      <c r="E50" s="18" t="s">
        <v>54</v>
      </c>
      <c r="F50" s="21" t="s">
        <v>61</v>
      </c>
      <c r="G50" s="12" t="s">
        <v>55</v>
      </c>
      <c r="H50" s="20">
        <v>43279</v>
      </c>
      <c r="I50" s="22">
        <f ca="1" t="shared" si="7"/>
        <v>6.89166666666667</v>
      </c>
      <c r="J50" s="11"/>
      <c r="K50" s="12" t="s">
        <v>186</v>
      </c>
      <c r="L50" s="20">
        <v>45314</v>
      </c>
      <c r="M50" s="20">
        <v>43286</v>
      </c>
      <c r="N50" s="12" t="s">
        <v>58</v>
      </c>
      <c r="O50" s="12">
        <v>300</v>
      </c>
      <c r="P50" s="12">
        <v>11</v>
      </c>
      <c r="Q50" s="12">
        <f t="shared" si="8"/>
        <v>3300</v>
      </c>
      <c r="R50" s="12">
        <f t="shared" si="5"/>
        <v>2475</v>
      </c>
      <c r="S50" s="11">
        <v>0</v>
      </c>
      <c r="T50" s="11"/>
    </row>
    <row r="51" ht="28" customHeight="1" spans="1:20">
      <c r="A51" s="11">
        <v>48</v>
      </c>
      <c r="B51" s="12" t="s">
        <v>141</v>
      </c>
      <c r="C51" s="12" t="s">
        <v>109</v>
      </c>
      <c r="D51" s="20" t="s">
        <v>187</v>
      </c>
      <c r="E51" s="22" t="s">
        <v>92</v>
      </c>
      <c r="F51" s="20" t="s">
        <v>61</v>
      </c>
      <c r="G51" s="12" t="s">
        <v>55</v>
      </c>
      <c r="H51" s="12" t="s">
        <v>188</v>
      </c>
      <c r="I51" s="22">
        <f ca="1" t="shared" si="7"/>
        <v>5.65277777777778</v>
      </c>
      <c r="J51" s="11"/>
      <c r="K51" s="12" t="s">
        <v>189</v>
      </c>
      <c r="L51" s="20">
        <v>43960</v>
      </c>
      <c r="M51" s="20">
        <v>43746</v>
      </c>
      <c r="N51" s="12" t="s">
        <v>58</v>
      </c>
      <c r="O51" s="12">
        <v>300</v>
      </c>
      <c r="P51" s="12">
        <v>12</v>
      </c>
      <c r="Q51" s="12">
        <f t="shared" si="8"/>
        <v>3600</v>
      </c>
      <c r="R51" s="12">
        <f t="shared" si="5"/>
        <v>2700</v>
      </c>
      <c r="S51" s="11">
        <v>0</v>
      </c>
      <c r="T51" s="11"/>
    </row>
    <row r="52" ht="28" customHeight="1" spans="1:20">
      <c r="A52" s="11">
        <v>49</v>
      </c>
      <c r="B52" s="12" t="s">
        <v>141</v>
      </c>
      <c r="C52" s="12" t="s">
        <v>190</v>
      </c>
      <c r="D52" s="12" t="s">
        <v>191</v>
      </c>
      <c r="E52" s="18" t="s">
        <v>54</v>
      </c>
      <c r="F52" s="21" t="s">
        <v>61</v>
      </c>
      <c r="G52" s="12" t="s">
        <v>55</v>
      </c>
      <c r="H52" s="20" t="s">
        <v>192</v>
      </c>
      <c r="I52" s="22">
        <f ca="1" t="shared" si="7"/>
        <v>8.08333333333333</v>
      </c>
      <c r="J52" s="11"/>
      <c r="K52" s="12" t="s">
        <v>85</v>
      </c>
      <c r="L52" s="20">
        <v>45026</v>
      </c>
      <c r="M52" s="20">
        <v>42861</v>
      </c>
      <c r="N52" s="12" t="s">
        <v>58</v>
      </c>
      <c r="O52" s="12">
        <v>300</v>
      </c>
      <c r="P52" s="12">
        <v>12</v>
      </c>
      <c r="Q52" s="12">
        <f t="shared" si="8"/>
        <v>3600</v>
      </c>
      <c r="R52" s="12">
        <f t="shared" si="5"/>
        <v>2700</v>
      </c>
      <c r="S52" s="11">
        <v>0</v>
      </c>
      <c r="T52" s="11"/>
    </row>
    <row r="53" ht="28" customHeight="1" spans="1:20">
      <c r="A53" s="11">
        <v>50</v>
      </c>
      <c r="B53" s="12" t="s">
        <v>141</v>
      </c>
      <c r="C53" s="12" t="s">
        <v>98</v>
      </c>
      <c r="D53" s="12" t="s">
        <v>193</v>
      </c>
      <c r="E53" s="18" t="s">
        <v>54</v>
      </c>
      <c r="F53" s="21" t="s">
        <v>61</v>
      </c>
      <c r="G53" s="12" t="s">
        <v>55</v>
      </c>
      <c r="H53" s="20">
        <v>43009</v>
      </c>
      <c r="I53" s="22">
        <f ca="1" t="shared" si="7"/>
        <v>7.63333333333333</v>
      </c>
      <c r="J53" s="11"/>
      <c r="K53" s="12" t="s">
        <v>194</v>
      </c>
      <c r="L53" s="20">
        <v>45314</v>
      </c>
      <c r="M53" s="20">
        <v>43016</v>
      </c>
      <c r="N53" s="12" t="s">
        <v>58</v>
      </c>
      <c r="O53" s="12">
        <v>300</v>
      </c>
      <c r="P53" s="12">
        <v>11</v>
      </c>
      <c r="Q53" s="12">
        <f t="shared" si="8"/>
        <v>3300</v>
      </c>
      <c r="R53" s="12">
        <f t="shared" si="5"/>
        <v>2475</v>
      </c>
      <c r="S53" s="11">
        <v>0</v>
      </c>
      <c r="T53" s="11"/>
    </row>
    <row r="54" ht="28" customHeight="1" spans="1:20">
      <c r="A54" s="11">
        <v>51</v>
      </c>
      <c r="B54" s="12" t="s">
        <v>141</v>
      </c>
      <c r="C54" s="12" t="s">
        <v>119</v>
      </c>
      <c r="D54" s="12" t="s">
        <v>195</v>
      </c>
      <c r="E54" s="18" t="s">
        <v>92</v>
      </c>
      <c r="F54" s="21" t="s">
        <v>61</v>
      </c>
      <c r="G54" s="12" t="s">
        <v>55</v>
      </c>
      <c r="H54" s="20">
        <v>42005</v>
      </c>
      <c r="I54" s="22">
        <f ca="1" t="shared" si="7"/>
        <v>10.3833333333333</v>
      </c>
      <c r="J54" s="11"/>
      <c r="K54" s="12" t="s">
        <v>196</v>
      </c>
      <c r="L54" s="20">
        <v>45026</v>
      </c>
      <c r="M54" s="20">
        <v>42007</v>
      </c>
      <c r="N54" s="12" t="s">
        <v>58</v>
      </c>
      <c r="O54" s="12">
        <v>300</v>
      </c>
      <c r="P54" s="12">
        <v>12</v>
      </c>
      <c r="Q54" s="12">
        <f t="shared" si="8"/>
        <v>3600</v>
      </c>
      <c r="R54" s="12">
        <f t="shared" si="5"/>
        <v>2700</v>
      </c>
      <c r="S54" s="11">
        <v>0</v>
      </c>
      <c r="T54" s="11"/>
    </row>
    <row r="55" ht="28" customHeight="1" spans="1:20">
      <c r="A55" s="11">
        <v>52</v>
      </c>
      <c r="B55" s="12" t="s">
        <v>141</v>
      </c>
      <c r="C55" s="12" t="s">
        <v>197</v>
      </c>
      <c r="D55" s="12" t="s">
        <v>198</v>
      </c>
      <c r="E55" s="18" t="s">
        <v>54</v>
      </c>
      <c r="F55" s="21" t="s">
        <v>61</v>
      </c>
      <c r="G55" s="12" t="s">
        <v>55</v>
      </c>
      <c r="H55" s="20">
        <v>42934</v>
      </c>
      <c r="I55" s="22">
        <f ca="1" t="shared" si="7"/>
        <v>7.83611111111111</v>
      </c>
      <c r="J55" s="11"/>
      <c r="K55" s="12" t="s">
        <v>161</v>
      </c>
      <c r="L55" s="20">
        <v>41373</v>
      </c>
      <c r="M55" s="20">
        <v>42950</v>
      </c>
      <c r="N55" s="12" t="s">
        <v>58</v>
      </c>
      <c r="O55" s="12">
        <v>300</v>
      </c>
      <c r="P55" s="12">
        <v>12</v>
      </c>
      <c r="Q55" s="12">
        <f t="shared" si="8"/>
        <v>3600</v>
      </c>
      <c r="R55" s="12">
        <f t="shared" si="5"/>
        <v>2700</v>
      </c>
      <c r="S55" s="11">
        <v>0</v>
      </c>
      <c r="T55" s="11"/>
    </row>
    <row r="56" ht="28" customHeight="1" spans="1:20">
      <c r="A56" s="11">
        <v>53</v>
      </c>
      <c r="B56" s="12" t="s">
        <v>141</v>
      </c>
      <c r="C56" s="12" t="s">
        <v>199</v>
      </c>
      <c r="D56" s="12" t="s">
        <v>200</v>
      </c>
      <c r="E56" s="18" t="s">
        <v>54</v>
      </c>
      <c r="F56" s="21" t="s">
        <v>55</v>
      </c>
      <c r="G56" s="12" t="s">
        <v>55</v>
      </c>
      <c r="H56" s="20">
        <v>43739</v>
      </c>
      <c r="I56" s="22">
        <f ca="1" t="shared" si="7"/>
        <v>5.63333333333333</v>
      </c>
      <c r="J56" s="11"/>
      <c r="K56" s="12" t="s">
        <v>63</v>
      </c>
      <c r="L56" s="20">
        <v>45026</v>
      </c>
      <c r="M56" s="20">
        <v>43746</v>
      </c>
      <c r="N56" s="12" t="s">
        <v>58</v>
      </c>
      <c r="O56" s="12">
        <v>300</v>
      </c>
      <c r="P56" s="12">
        <v>12</v>
      </c>
      <c r="Q56" s="12">
        <f t="shared" si="8"/>
        <v>3600</v>
      </c>
      <c r="R56" s="12">
        <f t="shared" si="5"/>
        <v>2700</v>
      </c>
      <c r="S56" s="11">
        <v>0</v>
      </c>
      <c r="T56" s="11"/>
    </row>
    <row r="57" ht="28" customHeight="1" spans="1:20">
      <c r="A57" s="11">
        <v>54</v>
      </c>
      <c r="B57" s="12" t="s">
        <v>141</v>
      </c>
      <c r="C57" s="12" t="s">
        <v>201</v>
      </c>
      <c r="D57" s="12" t="s">
        <v>202</v>
      </c>
      <c r="E57" s="18" t="s">
        <v>54</v>
      </c>
      <c r="F57" s="21" t="s">
        <v>61</v>
      </c>
      <c r="G57" s="12" t="s">
        <v>55</v>
      </c>
      <c r="H57" s="20">
        <v>43221</v>
      </c>
      <c r="I57" s="22">
        <f ca="1" t="shared" si="7"/>
        <v>7.05</v>
      </c>
      <c r="J57" s="11"/>
      <c r="K57" s="12" t="s">
        <v>203</v>
      </c>
      <c r="L57" s="20">
        <v>38231</v>
      </c>
      <c r="M57" s="20">
        <v>43221</v>
      </c>
      <c r="N57" s="12" t="s">
        <v>58</v>
      </c>
      <c r="O57" s="12">
        <v>300</v>
      </c>
      <c r="P57" s="12">
        <v>12</v>
      </c>
      <c r="Q57" s="12">
        <v>3600</v>
      </c>
      <c r="R57" s="12">
        <f t="shared" si="5"/>
        <v>2700</v>
      </c>
      <c r="S57" s="11">
        <v>0</v>
      </c>
      <c r="T57" s="11"/>
    </row>
    <row r="58" ht="28" customHeight="1" spans="1:20">
      <c r="A58" s="11">
        <v>55</v>
      </c>
      <c r="B58" s="12" t="s">
        <v>141</v>
      </c>
      <c r="C58" s="12" t="s">
        <v>151</v>
      </c>
      <c r="D58" s="12" t="s">
        <v>204</v>
      </c>
      <c r="E58" s="18" t="s">
        <v>54</v>
      </c>
      <c r="F58" s="21" t="s">
        <v>55</v>
      </c>
      <c r="G58" s="12" t="s">
        <v>55</v>
      </c>
      <c r="H58" s="20">
        <v>43221</v>
      </c>
      <c r="I58" s="22">
        <f ca="1" t="shared" si="7"/>
        <v>7.05</v>
      </c>
      <c r="J58" s="11"/>
      <c r="K58" s="12" t="s">
        <v>205</v>
      </c>
      <c r="L58" s="20">
        <v>44925</v>
      </c>
      <c r="M58" s="20">
        <v>43221</v>
      </c>
      <c r="N58" s="12" t="s">
        <v>58</v>
      </c>
      <c r="O58" s="12">
        <v>300</v>
      </c>
      <c r="P58" s="12">
        <v>12</v>
      </c>
      <c r="Q58" s="12">
        <v>3600</v>
      </c>
      <c r="R58" s="12">
        <f t="shared" si="5"/>
        <v>2700</v>
      </c>
      <c r="S58" s="11">
        <v>0</v>
      </c>
      <c r="T58" s="11"/>
    </row>
    <row r="59" ht="28" customHeight="1" spans="1:20">
      <c r="A59" s="11">
        <v>56</v>
      </c>
      <c r="B59" s="12" t="s">
        <v>141</v>
      </c>
      <c r="C59" s="12" t="s">
        <v>206</v>
      </c>
      <c r="D59" s="12" t="s">
        <v>207</v>
      </c>
      <c r="E59" s="18" t="s">
        <v>54</v>
      </c>
      <c r="F59" s="21" t="s">
        <v>61</v>
      </c>
      <c r="G59" s="12" t="s">
        <v>55</v>
      </c>
      <c r="H59" s="20">
        <v>43221</v>
      </c>
      <c r="I59" s="22">
        <f ca="1" t="shared" si="7"/>
        <v>7.05</v>
      </c>
      <c r="J59" s="11"/>
      <c r="K59" s="12" t="s">
        <v>208</v>
      </c>
      <c r="L59" s="20">
        <v>44187</v>
      </c>
      <c r="M59" s="20">
        <v>43221</v>
      </c>
      <c r="N59" s="12" t="s">
        <v>58</v>
      </c>
      <c r="O59" s="12">
        <v>300</v>
      </c>
      <c r="P59" s="12">
        <v>12</v>
      </c>
      <c r="Q59" s="12">
        <v>3600</v>
      </c>
      <c r="R59" s="12">
        <f t="shared" si="5"/>
        <v>2700</v>
      </c>
      <c r="S59" s="11">
        <v>0</v>
      </c>
      <c r="T59" s="11"/>
    </row>
    <row r="60" ht="28" customHeight="1" spans="1:20">
      <c r="A60" s="11">
        <v>57</v>
      </c>
      <c r="B60" s="12" t="s">
        <v>141</v>
      </c>
      <c r="C60" s="12" t="s">
        <v>109</v>
      </c>
      <c r="D60" s="12" t="s">
        <v>209</v>
      </c>
      <c r="E60" s="18" t="s">
        <v>54</v>
      </c>
      <c r="F60" s="21" t="s">
        <v>61</v>
      </c>
      <c r="G60" s="12" t="s">
        <v>55</v>
      </c>
      <c r="H60" s="20">
        <v>43221</v>
      </c>
      <c r="I60" s="22">
        <f ca="1" t="shared" si="7"/>
        <v>7.05</v>
      </c>
      <c r="J60" s="11"/>
      <c r="K60" s="12" t="s">
        <v>210</v>
      </c>
      <c r="L60" s="20">
        <v>41944</v>
      </c>
      <c r="M60" s="20">
        <v>43221</v>
      </c>
      <c r="N60" s="12" t="s">
        <v>58</v>
      </c>
      <c r="O60" s="12">
        <v>300</v>
      </c>
      <c r="P60" s="12">
        <v>12</v>
      </c>
      <c r="Q60" s="12">
        <v>3600</v>
      </c>
      <c r="R60" s="12">
        <f t="shared" si="5"/>
        <v>2700</v>
      </c>
      <c r="S60" s="11">
        <v>0</v>
      </c>
      <c r="T60" s="11"/>
    </row>
    <row r="61" ht="28" customHeight="1" spans="1:20">
      <c r="A61" s="11">
        <v>58</v>
      </c>
      <c r="B61" s="12" t="s">
        <v>141</v>
      </c>
      <c r="C61" s="12" t="s">
        <v>98</v>
      </c>
      <c r="D61" s="12" t="s">
        <v>211</v>
      </c>
      <c r="E61" s="18" t="s">
        <v>54</v>
      </c>
      <c r="F61" s="21" t="s">
        <v>61</v>
      </c>
      <c r="G61" s="12" t="s">
        <v>55</v>
      </c>
      <c r="H61" s="20">
        <v>43536</v>
      </c>
      <c r="I61" s="22">
        <f ca="1" t="shared" si="7"/>
        <v>6.18611111111111</v>
      </c>
      <c r="J61" s="11"/>
      <c r="K61" s="12" t="s">
        <v>212</v>
      </c>
      <c r="L61" s="20">
        <v>44187</v>
      </c>
      <c r="M61" s="20">
        <v>43536</v>
      </c>
      <c r="N61" s="12" t="s">
        <v>58</v>
      </c>
      <c r="O61" s="12">
        <v>300</v>
      </c>
      <c r="P61" s="12">
        <v>12</v>
      </c>
      <c r="Q61" s="12">
        <v>3600</v>
      </c>
      <c r="R61" s="12">
        <f t="shared" si="5"/>
        <v>2700</v>
      </c>
      <c r="S61" s="11">
        <v>0</v>
      </c>
      <c r="T61" s="11"/>
    </row>
    <row r="62" ht="28" customHeight="1" spans="1:20">
      <c r="A62" s="11">
        <v>59</v>
      </c>
      <c r="B62" s="12" t="s">
        <v>141</v>
      </c>
      <c r="C62" s="12" t="s">
        <v>119</v>
      </c>
      <c r="D62" s="12" t="s">
        <v>213</v>
      </c>
      <c r="E62" s="18" t="s">
        <v>54</v>
      </c>
      <c r="F62" s="21" t="s">
        <v>61</v>
      </c>
      <c r="G62" s="12" t="s">
        <v>55</v>
      </c>
      <c r="H62" s="20">
        <v>43221</v>
      </c>
      <c r="I62" s="22">
        <f ca="1" t="shared" si="7"/>
        <v>7.05</v>
      </c>
      <c r="J62" s="11"/>
      <c r="K62" s="12" t="s">
        <v>214</v>
      </c>
      <c r="L62" s="20">
        <v>41944</v>
      </c>
      <c r="M62" s="20">
        <v>43221</v>
      </c>
      <c r="N62" s="12" t="s">
        <v>58</v>
      </c>
      <c r="O62" s="12">
        <v>300</v>
      </c>
      <c r="P62" s="12">
        <v>12</v>
      </c>
      <c r="Q62" s="12">
        <v>3600</v>
      </c>
      <c r="R62" s="12">
        <f t="shared" si="5"/>
        <v>2700</v>
      </c>
      <c r="S62" s="11">
        <v>0</v>
      </c>
      <c r="T62" s="11"/>
    </row>
    <row r="63" ht="28" customHeight="1" spans="1:20">
      <c r="A63" s="11">
        <v>60</v>
      </c>
      <c r="B63" s="12" t="s">
        <v>141</v>
      </c>
      <c r="C63" s="12" t="s">
        <v>215</v>
      </c>
      <c r="D63" s="12" t="s">
        <v>216</v>
      </c>
      <c r="E63" s="18" t="s">
        <v>54</v>
      </c>
      <c r="F63" s="21" t="s">
        <v>55</v>
      </c>
      <c r="G63" s="12" t="s">
        <v>55</v>
      </c>
      <c r="H63" s="20">
        <v>43221</v>
      </c>
      <c r="I63" s="22">
        <f ca="1" t="shared" si="7"/>
        <v>7.05</v>
      </c>
      <c r="J63" s="11"/>
      <c r="K63" s="12" t="s">
        <v>217</v>
      </c>
      <c r="L63" s="20">
        <v>44756</v>
      </c>
      <c r="M63" s="20">
        <v>43221</v>
      </c>
      <c r="N63" s="12" t="s">
        <v>58</v>
      </c>
      <c r="O63" s="12">
        <v>300</v>
      </c>
      <c r="P63" s="12">
        <v>12</v>
      </c>
      <c r="Q63" s="12">
        <v>3600</v>
      </c>
      <c r="R63" s="12">
        <f t="shared" si="5"/>
        <v>2700</v>
      </c>
      <c r="S63" s="11">
        <v>0</v>
      </c>
      <c r="T63" s="11"/>
    </row>
    <row r="64" ht="28" customHeight="1" spans="1:20">
      <c r="A64" s="11">
        <v>61</v>
      </c>
      <c r="B64" s="12" t="s">
        <v>141</v>
      </c>
      <c r="C64" s="12" t="s">
        <v>218</v>
      </c>
      <c r="D64" s="12" t="s">
        <v>219</v>
      </c>
      <c r="E64" s="18" t="s">
        <v>54</v>
      </c>
      <c r="F64" s="21" t="s">
        <v>55</v>
      </c>
      <c r="G64" s="12" t="s">
        <v>55</v>
      </c>
      <c r="H64" s="20">
        <v>43221</v>
      </c>
      <c r="I64" s="22">
        <f ca="1" t="shared" si="7"/>
        <v>7.05</v>
      </c>
      <c r="J64" s="11"/>
      <c r="K64" s="12" t="s">
        <v>220</v>
      </c>
      <c r="L64" s="20">
        <v>41944</v>
      </c>
      <c r="M64" s="20">
        <v>43221</v>
      </c>
      <c r="N64" s="12" t="s">
        <v>58</v>
      </c>
      <c r="O64" s="12">
        <v>300</v>
      </c>
      <c r="P64" s="12">
        <v>12</v>
      </c>
      <c r="Q64" s="12">
        <v>3600</v>
      </c>
      <c r="R64" s="12">
        <f t="shared" si="5"/>
        <v>2700</v>
      </c>
      <c r="S64" s="11">
        <v>0</v>
      </c>
      <c r="T64" s="11"/>
    </row>
    <row r="65" ht="28" customHeight="1" spans="1:20">
      <c r="A65" s="11">
        <v>62</v>
      </c>
      <c r="B65" s="12" t="s">
        <v>141</v>
      </c>
      <c r="C65" s="12" t="s">
        <v>221</v>
      </c>
      <c r="D65" s="12" t="s">
        <v>222</v>
      </c>
      <c r="E65" s="18" t="s">
        <v>54</v>
      </c>
      <c r="F65" s="21" t="s">
        <v>55</v>
      </c>
      <c r="G65" s="12" t="s">
        <v>55</v>
      </c>
      <c r="H65" s="20">
        <v>43221</v>
      </c>
      <c r="I65" s="22">
        <f ca="1" t="shared" si="7"/>
        <v>7.05</v>
      </c>
      <c r="J65" s="11"/>
      <c r="K65" s="12" t="s">
        <v>214</v>
      </c>
      <c r="L65" s="20">
        <v>38330</v>
      </c>
      <c r="M65" s="20">
        <v>43221</v>
      </c>
      <c r="N65" s="12" t="s">
        <v>58</v>
      </c>
      <c r="O65" s="12">
        <v>300</v>
      </c>
      <c r="P65" s="12">
        <v>12</v>
      </c>
      <c r="Q65" s="12">
        <v>3600</v>
      </c>
      <c r="R65" s="12">
        <f t="shared" si="5"/>
        <v>2700</v>
      </c>
      <c r="S65" s="11">
        <v>0</v>
      </c>
      <c r="T65" s="11"/>
    </row>
    <row r="66" ht="28" customHeight="1" spans="1:20">
      <c r="A66" s="29" t="s">
        <v>23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2">
        <f>SUM(Q4:Q65)</f>
        <v>229500</v>
      </c>
      <c r="R66" s="32">
        <f>SUM(R4:R65)</f>
        <v>172125</v>
      </c>
      <c r="S66" s="33"/>
      <c r="T66" s="33"/>
    </row>
    <row r="67" ht="26" customHeight="1" spans="1:20">
      <c r="A67" s="30" t="s">
        <v>223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4"/>
      <c r="R67" s="32">
        <f>R66</f>
        <v>172125</v>
      </c>
      <c r="S67" s="35"/>
      <c r="T67" s="35"/>
    </row>
  </sheetData>
  <autoFilter ref="A3:IP67">
    <extLst/>
  </autoFilter>
  <mergeCells count="4">
    <mergeCell ref="A1:B1"/>
    <mergeCell ref="A2:T2"/>
    <mergeCell ref="A66:P66"/>
    <mergeCell ref="A67:Q67"/>
  </mergeCells>
  <conditionalFormatting sqref="D4:D7">
    <cfRule type="duplicateValues" dxfId="0" priority="6"/>
  </conditionalFormatting>
  <conditionalFormatting sqref="D1:D65 D68:D65518">
    <cfRule type="duplicateValues" dxfId="1" priority="3"/>
  </conditionalFormatting>
  <conditionalFormatting sqref="D8:D13 D15:D16">
    <cfRule type="duplicateValues" dxfId="0" priority="4"/>
  </conditionalFormatting>
  <pageMargins left="0.472222222222222" right="0.393055555555556" top="0.393055555555556" bottom="0.393055555555556" header="0.511805555555556" footer="0.511805555555556"/>
  <pageSetup paperSize="9" scale="47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2025-05-19T06:38:39Z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7F9DA2138AFD4925BCBC43166ADF9796_13</vt:lpwstr>
  </property>
</Properties>
</file>